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DA7A8E38-14AD-4BF4-8208-9DE586594876}" xr6:coauthVersionLast="36" xr6:coauthVersionMax="36" xr10:uidLastSave="{00000000-0000-0000-0000-000000000000}"/>
  <bookViews>
    <workbookView xWindow="-105" yWindow="-105" windowWidth="41490" windowHeight="16770" xr2:uid="{00000000-000D-0000-FFFF-FFFF00000000}"/>
  </bookViews>
  <sheets>
    <sheet name="ORJ 8" sheetId="1" r:id="rId1"/>
  </sheets>
  <definedNames>
    <definedName name="_xlnm.Print_Titles" localSheetId="0">'ORJ 8'!$1:$1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58" i="1" l="1"/>
  <c r="K158" i="1"/>
  <c r="J158" i="1"/>
  <c r="I158" i="1"/>
  <c r="H158" i="1"/>
  <c r="L153" i="1"/>
  <c r="K153" i="1"/>
  <c r="J153" i="1"/>
  <c r="I153" i="1"/>
  <c r="H153" i="1"/>
  <c r="L149" i="1"/>
  <c r="K149" i="1"/>
  <c r="J149" i="1"/>
  <c r="I149" i="1"/>
  <c r="H149" i="1"/>
  <c r="L144" i="1"/>
  <c r="K144" i="1"/>
  <c r="J144" i="1"/>
  <c r="I144" i="1"/>
  <c r="H144" i="1"/>
  <c r="L140" i="1"/>
  <c r="K140" i="1"/>
  <c r="J140" i="1"/>
  <c r="I140" i="1"/>
  <c r="H140" i="1"/>
  <c r="L136" i="1"/>
  <c r="K136" i="1"/>
  <c r="J136" i="1"/>
  <c r="I136" i="1"/>
  <c r="H136" i="1"/>
  <c r="L131" i="1"/>
  <c r="K131" i="1"/>
  <c r="J131" i="1"/>
  <c r="I131" i="1"/>
  <c r="H131" i="1"/>
  <c r="L98" i="1"/>
  <c r="K98" i="1"/>
  <c r="J98" i="1"/>
  <c r="I98" i="1"/>
  <c r="H98" i="1"/>
  <c r="L94" i="1"/>
  <c r="K94" i="1"/>
  <c r="J94" i="1"/>
  <c r="I94" i="1"/>
  <c r="H94" i="1"/>
  <c r="L88" i="1"/>
  <c r="K88" i="1"/>
  <c r="J88" i="1"/>
  <c r="I88" i="1"/>
  <c r="H88" i="1"/>
  <c r="L83" i="1"/>
  <c r="K83" i="1"/>
  <c r="J83" i="1"/>
  <c r="I83" i="1"/>
  <c r="H83" i="1"/>
  <c r="L79" i="1"/>
  <c r="K79" i="1"/>
  <c r="J79" i="1"/>
  <c r="I79" i="1"/>
  <c r="H79" i="1"/>
  <c r="L75" i="1"/>
  <c r="K75" i="1"/>
  <c r="J75" i="1"/>
  <c r="I75" i="1"/>
  <c r="H75" i="1"/>
  <c r="L37" i="1"/>
  <c r="K37" i="1"/>
  <c r="J37" i="1"/>
  <c r="I37" i="1"/>
  <c r="I39" i="1" s="1"/>
  <c r="H37" i="1"/>
  <c r="L25" i="1"/>
  <c r="K25" i="1"/>
  <c r="J25" i="1"/>
  <c r="I25" i="1"/>
  <c r="H25" i="1"/>
  <c r="L21" i="1"/>
  <c r="L39" i="1" s="1"/>
  <c r="K21" i="1"/>
  <c r="J21" i="1"/>
  <c r="I21" i="1"/>
  <c r="H21" i="1"/>
  <c r="L17" i="1"/>
  <c r="K17" i="1"/>
  <c r="J17" i="1"/>
  <c r="I17" i="1"/>
  <c r="H17" i="1"/>
  <c r="L13" i="1"/>
  <c r="K13" i="1"/>
  <c r="J13" i="1"/>
  <c r="I13" i="1"/>
  <c r="H13" i="1"/>
  <c r="H39" i="1" l="1"/>
  <c r="I160" i="1"/>
  <c r="H160" i="1"/>
  <c r="L160" i="1"/>
  <c r="L162" i="1" s="1"/>
  <c r="K160" i="1"/>
  <c r="K39" i="1"/>
  <c r="J39" i="1"/>
  <c r="J160" i="1"/>
  <c r="I162" i="1"/>
  <c r="H162" i="1" l="1"/>
  <c r="K162" i="1"/>
  <c r="J162" i="1"/>
</calcChain>
</file>

<file path=xl/sharedStrings.xml><?xml version="1.0" encoding="utf-8"?>
<sst xmlns="http://schemas.openxmlformats.org/spreadsheetml/2006/main" count="319" uniqueCount="101">
  <si>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</si>
  <si>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</si>
  <si>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</si>
  <si>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</si>
  <si>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</si>
  <si>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</si>
  <si>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</si>
  <si>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</si>
  <si>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</si>
  <si>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</si>
  <si>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</si>
  <si>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</si>
  <si>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Položka</t>
  </si>
  <si>
    <t>Název org.</t>
  </si>
  <si>
    <t>Paragraf</t>
  </si>
  <si>
    <t>Název účelového znaku</t>
  </si>
  <si>
    <t>Příj.ze správních poplatků</t>
  </si>
  <si>
    <t>Splátky půjčených prostředků od fyzických osob</t>
  </si>
  <si>
    <t>Ostatní neinvestiční přijaté transfery ze státního rozpočtu</t>
  </si>
  <si>
    <t>Příspěvek na výkon sociální práce (s výjimkou soc.-práv.ochrany dětí)</t>
  </si>
  <si>
    <t>Transf.na výkon činnosti ORP v oblasti sociál.-práv.ochrany dětí</t>
  </si>
  <si>
    <t>Neinvestiční přijaté transfery od obcí</t>
  </si>
  <si>
    <t>Příjem sankčních plateb přijatých od jiných osob</t>
  </si>
  <si>
    <t>Záležitosti krizového řízení jinde nezařazené</t>
  </si>
  <si>
    <t>Přijaté peněžité neinvestiční dary</t>
  </si>
  <si>
    <t>Zastupitelstva obcí</t>
  </si>
  <si>
    <t>Příj.z poskytování služeb, výrobků, prací, výkonů a práv</t>
  </si>
  <si>
    <t>Činnost místní správy</t>
  </si>
  <si>
    <t>Přijaté neinvestiční příspěvky a náhrady</t>
  </si>
  <si>
    <t>Nespecifikované</t>
  </si>
  <si>
    <t>OKT - rezidentní karty</t>
  </si>
  <si>
    <t>OKT - výpisy Czech POINT</t>
  </si>
  <si>
    <t>OKT - Czech POINT - opakované vytištění údajů k DS</t>
  </si>
  <si>
    <t>OKT - provoz budov</t>
  </si>
  <si>
    <t>Příj.z pronájmu nebo pachtu movitých věcí</t>
  </si>
  <si>
    <t>Příj.z prodeje krátkodob.a drob.dlouhodob.neinv.majetku</t>
  </si>
  <si>
    <t>Příjem z pojistných plnění</t>
  </si>
  <si>
    <t>Neidentifikované příjmy</t>
  </si>
  <si>
    <t>Ostatní nedaňové příjmy jinde nezařazené</t>
  </si>
  <si>
    <t>Příjem z prodeje ostatního hmotného dlouhodobého majetku</t>
  </si>
  <si>
    <t>Příjmy 8 - Úsek kancelář tajemníka</t>
  </si>
  <si>
    <t>Potraviny</t>
  </si>
  <si>
    <t>Krizová opatření</t>
  </si>
  <si>
    <t>Nákup materiálu jinde nezařazený</t>
  </si>
  <si>
    <t>Služby elektronických komunikací</t>
  </si>
  <si>
    <t>Nákup ostatních služeb</t>
  </si>
  <si>
    <t>Rezerva na krizová opatření</t>
  </si>
  <si>
    <t>Pohoštění</t>
  </si>
  <si>
    <t>Ochranné pomůcky</t>
  </si>
  <si>
    <t>Léky a zdravotnický materiál</t>
  </si>
  <si>
    <t>Prádlo, oděv a obuv s výjimkou ochranných pomůcek</t>
  </si>
  <si>
    <t>Knihy a obdobné listinné informační prostředky</t>
  </si>
  <si>
    <t>Poštovní služby</t>
  </si>
  <si>
    <t>Služby školení a vzdělávání</t>
  </si>
  <si>
    <t>Cestovné</t>
  </si>
  <si>
    <t>Účastnické úplaty na konference</t>
  </si>
  <si>
    <t>Výdaje na věcné dary</t>
  </si>
  <si>
    <t>Ostatní neinvestiční transfery fyzickým osobám</t>
  </si>
  <si>
    <t>Neinvestiční půjčené prostředky fyzickým osobám</t>
  </si>
  <si>
    <t>Kursové rozdíly ve výdajích</t>
  </si>
  <si>
    <t>Obecné příjmy a výdaje z finančních operací</t>
  </si>
  <si>
    <t>Služby peněžních ústavů</t>
  </si>
  <si>
    <t>Ostatní finanční operace</t>
  </si>
  <si>
    <t>Nájemné za nájem s právem koupě</t>
  </si>
  <si>
    <t>OŽP - lesní hospodářství</t>
  </si>
  <si>
    <t>OKT - stravné</t>
  </si>
  <si>
    <t>OKT - lékařské prohlídky</t>
  </si>
  <si>
    <t>OKT - ostatní</t>
  </si>
  <si>
    <t>OKT - hybribní pošta</t>
  </si>
  <si>
    <t>Podlimitní technické zhodnocení</t>
  </si>
  <si>
    <t>Drobný dlouhodobý hmotný majetek</t>
  </si>
  <si>
    <t>Studená voda vč.stočného a odvodu dešťových vod</t>
  </si>
  <si>
    <t>Teplo</t>
  </si>
  <si>
    <t>Plyn</t>
  </si>
  <si>
    <t>Elektrická energie</t>
  </si>
  <si>
    <t>Pohonné hmoty a maziva</t>
  </si>
  <si>
    <t>Nájemné</t>
  </si>
  <si>
    <t>Opravy a udržování</t>
  </si>
  <si>
    <t>Ostatní nákupy jinde nezařazené</t>
  </si>
  <si>
    <t>Poskytnuté náhrady</t>
  </si>
  <si>
    <t>Platby daní státnímu rozpočtu</t>
  </si>
  <si>
    <t>Platby daní krajům, obcím a státním fondům</t>
  </si>
  <si>
    <t>Stavby</t>
  </si>
  <si>
    <t>Stroje, přístroje a zařízení</t>
  </si>
  <si>
    <t>Dopravní prostředky</t>
  </si>
  <si>
    <t>Národní plán obnovy - investice</t>
  </si>
  <si>
    <t>SF - stravné</t>
  </si>
  <si>
    <t>SF - rekreace</t>
  </si>
  <si>
    <t>SF - soukromé připojištění</t>
  </si>
  <si>
    <t>SF - příspěvek na vzdělávání</t>
  </si>
  <si>
    <t>SF - materiál</t>
  </si>
  <si>
    <t>Leasing vozidla Škoda Superb, RZ 9U0 2424</t>
  </si>
  <si>
    <t>Leasing vozidla Škoda Octavia, RZ 1UF 5566</t>
  </si>
  <si>
    <t>Leasig celkem</t>
  </si>
  <si>
    <t>Výdaje 8 - Odbor kancelář tajemníka</t>
  </si>
  <si>
    <t>VÝSLEDEK HOSPODAŘENÍ (P - V)</t>
  </si>
  <si>
    <t>Správce rozpočtu: Tonová Miroslava</t>
  </si>
  <si>
    <t>Příkazce operace: Vlačiha Milan</t>
  </si>
  <si>
    <t>Správce rozpočtu: Trhlíková Edita</t>
  </si>
  <si>
    <t>Příkazce operace: Ing. Plechatý Robert, MPA</t>
  </si>
  <si>
    <t>V Chomutově dne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</si>
</sst>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70C0"/>
      <name val="Cambria"/>
      <family val="1"/>
      <charset val="238"/>
    </font>
    <font>
      <sz val="10"/>
      <color rgb="FF00B05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1" fillId="0" borderId="0" xfId="0" applyFont="1"/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9"/>
  <sheetViews>
    <sheetView tabSelected="1" topLeftCell="I1" zoomScaleNormal="100" workbookViewId="0">
      <pane ySplit="1" topLeftCell="A50" activePane="bottomLeft" state="frozen"/>
      <selection activeCell="A11" sqref="A11"/>
      <selection pane="bottomLeft" activeCell="J67" sqref="J67:J69"/>
    </sheetView>
  </sheetViews>
  <sheetFormatPr defaultColWidth="8.85546875" defaultRowHeight="12.75" x14ac:dyDescent="0.2"/>
  <cols>
    <col min="1" max="1" width="3.7109375" style="11" customWidth="1"/>
    <col min="2" max="3" width="5.140625" style="11" customWidth="1"/>
    <col min="4" max="4" width="12.42578125" style="11" customWidth="1"/>
    <col min="5" max="5" width="5.42578125" style="11" customWidth="1"/>
    <col min="6" max="6" width="5" style="11" customWidth="1"/>
    <col min="7" max="7" width="6.28515625" style="11" customWidth="1"/>
    <col min="8" max="9" width="12.85546875" style="12" customWidth="1"/>
    <col min="10" max="10" width="17.85546875" style="12" customWidth="1"/>
    <col min="11" max="12" width="12.7109375" style="12" customWidth="1"/>
    <col min="13" max="13" width="40.140625" style="13" customWidth="1"/>
    <col min="14" max="14" width="38.85546875" style="13" customWidth="1"/>
    <col min="15" max="15" width="53.5703125" style="13" customWidth="1"/>
    <col min="16" max="16" width="78" style="13" customWidth="1"/>
    <col min="17" max="16384" width="8.85546875" style="6"/>
  </cols>
  <sheetData>
    <row r="1" spans="1:16" ht="15.2" customHeigh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8" t="s">
        <v>7</v>
      </c>
      <c r="I1" s="8" t="s">
        <v>8</v>
      </c>
      <c r="J1" s="9" t="s">
        <v>9</v>
      </c>
      <c r="K1" s="8" t="s">
        <v>10</v>
      </c>
      <c r="L1" s="8" t="s">
        <v>11</v>
      </c>
      <c r="M1" s="10" t="s">
        <v>12</v>
      </c>
      <c r="N1" s="10" t="s">
        <v>13</v>
      </c>
      <c r="O1" s="10" t="s">
        <v>14</v>
      </c>
      <c r="P1" s="10" t="s">
        <v>15</v>
      </c>
    </row>
    <row r="2" spans="1:16" x14ac:dyDescent="0.2">
      <c r="J2" s="1"/>
    </row>
    <row r="3" spans="1:16" x14ac:dyDescent="0.2">
      <c r="A3" s="14">
        <v>8</v>
      </c>
      <c r="B3" s="14"/>
      <c r="C3" s="14">
        <v>1361</v>
      </c>
      <c r="D3" s="14"/>
      <c r="E3" s="14"/>
      <c r="F3" s="14"/>
      <c r="G3" s="14"/>
      <c r="H3" s="15">
        <v>93.81</v>
      </c>
      <c r="I3" s="15">
        <v>155.80000000000001</v>
      </c>
      <c r="J3" s="1">
        <v>200</v>
      </c>
      <c r="K3" s="15">
        <v>200</v>
      </c>
      <c r="L3" s="16">
        <v>71.930000000000007</v>
      </c>
      <c r="M3" s="17" t="s">
        <v>16</v>
      </c>
      <c r="N3" s="17"/>
      <c r="O3" s="17"/>
      <c r="P3" s="17"/>
    </row>
    <row r="4" spans="1:16" x14ac:dyDescent="0.2">
      <c r="A4" s="14">
        <v>8</v>
      </c>
      <c r="B4" s="14"/>
      <c r="C4" s="14">
        <v>2460</v>
      </c>
      <c r="D4" s="14"/>
      <c r="E4" s="14"/>
      <c r="F4" s="14"/>
      <c r="G4" s="14"/>
      <c r="H4" s="15">
        <v>44</v>
      </c>
      <c r="I4" s="15">
        <v>19</v>
      </c>
      <c r="J4" s="1"/>
      <c r="K4" s="15"/>
      <c r="L4" s="16"/>
      <c r="M4" s="17" t="s">
        <v>17</v>
      </c>
      <c r="N4" s="17"/>
      <c r="O4" s="17"/>
      <c r="P4" s="17"/>
    </row>
    <row r="5" spans="1:16" x14ac:dyDescent="0.2">
      <c r="A5" s="14">
        <v>8</v>
      </c>
      <c r="B5" s="14"/>
      <c r="C5" s="14">
        <v>4116</v>
      </c>
      <c r="D5" s="14"/>
      <c r="E5" s="14"/>
      <c r="F5" s="14"/>
      <c r="G5" s="14">
        <v>13015</v>
      </c>
      <c r="H5" s="15">
        <v>126</v>
      </c>
      <c r="I5" s="15">
        <v>124</v>
      </c>
      <c r="J5" s="1"/>
      <c r="K5" s="15"/>
      <c r="L5" s="16"/>
      <c r="M5" s="17" t="s">
        <v>18</v>
      </c>
      <c r="N5" s="17"/>
      <c r="O5" s="17"/>
      <c r="P5" s="17" t="s">
        <v>19</v>
      </c>
    </row>
    <row r="6" spans="1:16" x14ac:dyDescent="0.2">
      <c r="A6" s="14">
        <v>8</v>
      </c>
      <c r="B6" s="14"/>
      <c r="C6" s="14">
        <v>4116</v>
      </c>
      <c r="D6" s="14"/>
      <c r="E6" s="14"/>
      <c r="F6" s="14"/>
      <c r="G6" s="14">
        <v>13024</v>
      </c>
      <c r="H6" s="15">
        <v>415</v>
      </c>
      <c r="I6" s="15">
        <v>438</v>
      </c>
      <c r="J6" s="1"/>
      <c r="K6" s="15"/>
      <c r="L6" s="16"/>
      <c r="M6" s="17" t="s">
        <v>18</v>
      </c>
      <c r="N6" s="17"/>
      <c r="O6" s="17"/>
      <c r="P6" s="17" t="s">
        <v>20</v>
      </c>
    </row>
    <row r="7" spans="1:16" x14ac:dyDescent="0.2">
      <c r="A7" s="14">
        <v>8</v>
      </c>
      <c r="B7" s="14"/>
      <c r="C7" s="14">
        <v>4121</v>
      </c>
      <c r="D7" s="14"/>
      <c r="E7" s="14"/>
      <c r="F7" s="14"/>
      <c r="G7" s="14"/>
      <c r="H7" s="15">
        <v>337.9</v>
      </c>
      <c r="I7" s="15">
        <v>409.2</v>
      </c>
      <c r="J7" s="1">
        <v>300</v>
      </c>
      <c r="K7" s="15">
        <v>300</v>
      </c>
      <c r="L7" s="16">
        <v>46.5</v>
      </c>
      <c r="M7" s="17" t="s">
        <v>21</v>
      </c>
      <c r="N7" s="17"/>
      <c r="O7" s="17"/>
      <c r="P7" s="17"/>
    </row>
    <row r="8" spans="1:16" x14ac:dyDescent="0.2">
      <c r="A8" s="14">
        <v>8</v>
      </c>
      <c r="B8" s="14">
        <v>5279</v>
      </c>
      <c r="C8" s="14">
        <v>2212</v>
      </c>
      <c r="D8" s="14"/>
      <c r="E8" s="14"/>
      <c r="F8" s="14"/>
      <c r="G8" s="14"/>
      <c r="H8" s="15">
        <v>8</v>
      </c>
      <c r="I8" s="15">
        <v>5</v>
      </c>
      <c r="J8" s="1"/>
      <c r="K8" s="15"/>
      <c r="L8" s="16">
        <v>1</v>
      </c>
      <c r="M8" s="17" t="s">
        <v>22</v>
      </c>
      <c r="N8" s="17"/>
      <c r="O8" s="17" t="s">
        <v>23</v>
      </c>
      <c r="P8" s="17"/>
    </row>
    <row r="9" spans="1:16" x14ac:dyDescent="0.2">
      <c r="A9" s="14">
        <v>8</v>
      </c>
      <c r="B9" s="14">
        <v>6112</v>
      </c>
      <c r="C9" s="14">
        <v>2321</v>
      </c>
      <c r="D9" s="14"/>
      <c r="E9" s="14"/>
      <c r="F9" s="14"/>
      <c r="G9" s="14"/>
      <c r="H9" s="15"/>
      <c r="I9" s="15"/>
      <c r="J9" s="1"/>
      <c r="K9" s="15">
        <v>40</v>
      </c>
      <c r="L9" s="16">
        <v>40</v>
      </c>
      <c r="M9" s="17" t="s">
        <v>24</v>
      </c>
      <c r="N9" s="17"/>
      <c r="O9" s="17" t="s">
        <v>25</v>
      </c>
      <c r="P9" s="17"/>
    </row>
    <row r="10" spans="1:16" x14ac:dyDescent="0.2">
      <c r="A10" s="14">
        <v>8</v>
      </c>
      <c r="B10" s="14">
        <v>6171</v>
      </c>
      <c r="C10" s="14">
        <v>2111</v>
      </c>
      <c r="D10" s="14"/>
      <c r="E10" s="14"/>
      <c r="F10" s="14"/>
      <c r="G10" s="14"/>
      <c r="H10" s="15">
        <v>5.3</v>
      </c>
      <c r="I10" s="15">
        <v>4.6749999999999998</v>
      </c>
      <c r="J10" s="1">
        <v>30</v>
      </c>
      <c r="K10" s="15">
        <v>30</v>
      </c>
      <c r="L10" s="16">
        <v>1.35</v>
      </c>
      <c r="M10" s="17" t="s">
        <v>26</v>
      </c>
      <c r="N10" s="17"/>
      <c r="O10" s="17" t="s">
        <v>27</v>
      </c>
      <c r="P10" s="17"/>
    </row>
    <row r="11" spans="1:16" x14ac:dyDescent="0.2">
      <c r="A11" s="14">
        <v>8</v>
      </c>
      <c r="B11" s="14">
        <v>6171</v>
      </c>
      <c r="C11" s="14">
        <v>2324</v>
      </c>
      <c r="D11" s="14"/>
      <c r="E11" s="14"/>
      <c r="F11" s="14"/>
      <c r="G11" s="14"/>
      <c r="H11" s="15">
        <v>10.14</v>
      </c>
      <c r="I11" s="15">
        <v>86.957999999999998</v>
      </c>
      <c r="J11" s="1">
        <v>50</v>
      </c>
      <c r="K11" s="15">
        <v>50</v>
      </c>
      <c r="L11" s="16">
        <v>21.78</v>
      </c>
      <c r="M11" s="17" t="s">
        <v>28</v>
      </c>
      <c r="N11" s="17"/>
      <c r="O11" s="17" t="s">
        <v>27</v>
      </c>
      <c r="P11" s="17"/>
    </row>
    <row r="12" spans="1:16" x14ac:dyDescent="0.2">
      <c r="J12" s="1"/>
    </row>
    <row r="13" spans="1:16" x14ac:dyDescent="0.2">
      <c r="A13" s="2" t="s">
        <v>29</v>
      </c>
      <c r="B13" s="2"/>
      <c r="C13" s="2"/>
      <c r="D13" s="2"/>
      <c r="E13" s="2"/>
      <c r="F13" s="2"/>
      <c r="G13" s="2"/>
      <c r="H13" s="18">
        <f>SUM(H2:H12)</f>
        <v>1040.1500000000001</v>
      </c>
      <c r="I13" s="18">
        <f t="shared" ref="I13:L13" si="0">SUM(I2:I12)</f>
        <v>1242.633</v>
      </c>
      <c r="J13" s="18">
        <f t="shared" si="0"/>
        <v>580</v>
      </c>
      <c r="K13" s="18">
        <f t="shared" si="0"/>
        <v>620</v>
      </c>
      <c r="L13" s="18">
        <f t="shared" si="0"/>
        <v>182.56</v>
      </c>
      <c r="M13" s="19"/>
      <c r="N13" s="19"/>
      <c r="O13" s="19"/>
      <c r="P13" s="19"/>
    </row>
    <row r="14" spans="1:16" x14ac:dyDescent="0.2">
      <c r="J14" s="1"/>
    </row>
    <row r="15" spans="1:16" x14ac:dyDescent="0.2">
      <c r="A15" s="14">
        <v>8</v>
      </c>
      <c r="B15" s="14">
        <v>6171</v>
      </c>
      <c r="C15" s="14">
        <v>2111</v>
      </c>
      <c r="D15" s="14">
        <v>805</v>
      </c>
      <c r="E15" s="14"/>
      <c r="F15" s="14"/>
      <c r="G15" s="14"/>
      <c r="H15" s="15">
        <v>3251.2</v>
      </c>
      <c r="I15" s="15">
        <v>3340.2579999999998</v>
      </c>
      <c r="J15" s="1">
        <v>3000</v>
      </c>
      <c r="K15" s="15">
        <v>3000</v>
      </c>
      <c r="L15" s="16">
        <v>2069.15</v>
      </c>
      <c r="M15" s="17" t="s">
        <v>26</v>
      </c>
      <c r="N15" s="17" t="s">
        <v>30</v>
      </c>
      <c r="O15" s="17" t="s">
        <v>27</v>
      </c>
      <c r="P15" s="17"/>
    </row>
    <row r="16" spans="1:16" x14ac:dyDescent="0.2">
      <c r="J16" s="1"/>
    </row>
    <row r="17" spans="1:16" x14ac:dyDescent="0.2">
      <c r="A17" s="19" t="s">
        <v>30</v>
      </c>
      <c r="B17" s="2"/>
      <c r="C17" s="2"/>
      <c r="D17" s="2"/>
      <c r="E17" s="2"/>
      <c r="F17" s="2"/>
      <c r="G17" s="2"/>
      <c r="H17" s="18">
        <f>SUM(H14:H16)</f>
        <v>3251.2</v>
      </c>
      <c r="I17" s="18">
        <f t="shared" ref="I17:L17" si="1">SUM(I14:I16)</f>
        <v>3340.2579999999998</v>
      </c>
      <c r="J17" s="18">
        <f t="shared" si="1"/>
        <v>3000</v>
      </c>
      <c r="K17" s="18">
        <f t="shared" si="1"/>
        <v>3000</v>
      </c>
      <c r="L17" s="18">
        <f t="shared" si="1"/>
        <v>2069.15</v>
      </c>
      <c r="M17" s="19"/>
      <c r="N17" s="19"/>
      <c r="O17" s="19"/>
      <c r="P17" s="19"/>
    </row>
    <row r="18" spans="1:16" x14ac:dyDescent="0.2">
      <c r="J18" s="1"/>
    </row>
    <row r="19" spans="1:16" x14ac:dyDescent="0.2">
      <c r="A19" s="14">
        <v>8</v>
      </c>
      <c r="B19" s="14"/>
      <c r="C19" s="14">
        <v>1361</v>
      </c>
      <c r="D19" s="14">
        <v>806</v>
      </c>
      <c r="E19" s="14"/>
      <c r="F19" s="14"/>
      <c r="G19" s="14"/>
      <c r="H19" s="15">
        <v>102.2</v>
      </c>
      <c r="I19" s="15">
        <v>70.98</v>
      </c>
      <c r="J19" s="1">
        <v>100</v>
      </c>
      <c r="K19" s="15">
        <v>100</v>
      </c>
      <c r="L19" s="16">
        <v>31.46</v>
      </c>
      <c r="M19" s="17" t="s">
        <v>16</v>
      </c>
      <c r="N19" s="17" t="s">
        <v>31</v>
      </c>
      <c r="O19" s="17"/>
      <c r="P19" s="17"/>
    </row>
    <row r="20" spans="1:16" x14ac:dyDescent="0.2">
      <c r="J20" s="1"/>
    </row>
    <row r="21" spans="1:16" x14ac:dyDescent="0.2">
      <c r="A21" s="19" t="s">
        <v>31</v>
      </c>
      <c r="B21" s="2"/>
      <c r="C21" s="2"/>
      <c r="D21" s="2"/>
      <c r="E21" s="2"/>
      <c r="F21" s="2"/>
      <c r="G21" s="2"/>
      <c r="H21" s="18">
        <f>SUM(H18:H20)</f>
        <v>102.2</v>
      </c>
      <c r="I21" s="18">
        <f t="shared" ref="I21:L21" si="2">SUM(I18:I20)</f>
        <v>70.98</v>
      </c>
      <c r="J21" s="18">
        <f t="shared" si="2"/>
        <v>100</v>
      </c>
      <c r="K21" s="18">
        <f t="shared" si="2"/>
        <v>100</v>
      </c>
      <c r="L21" s="18">
        <f t="shared" si="2"/>
        <v>31.46</v>
      </c>
      <c r="M21" s="19"/>
      <c r="N21" s="19"/>
      <c r="O21" s="19"/>
      <c r="P21" s="19"/>
    </row>
    <row r="22" spans="1:16" x14ac:dyDescent="0.2">
      <c r="J22" s="1"/>
    </row>
    <row r="23" spans="1:16" x14ac:dyDescent="0.2">
      <c r="A23" s="14">
        <v>8</v>
      </c>
      <c r="B23" s="14"/>
      <c r="C23" s="14">
        <v>1361</v>
      </c>
      <c r="D23" s="14">
        <v>807</v>
      </c>
      <c r="E23" s="14"/>
      <c r="F23" s="14"/>
      <c r="G23" s="14"/>
      <c r="H23" s="15">
        <v>0.1</v>
      </c>
      <c r="I23" s="15"/>
      <c r="J23" s="1">
        <v>1</v>
      </c>
      <c r="K23" s="15">
        <v>1</v>
      </c>
      <c r="L23" s="16"/>
      <c r="M23" s="17" t="s">
        <v>16</v>
      </c>
      <c r="N23" s="17" t="s">
        <v>32</v>
      </c>
      <c r="O23" s="17"/>
      <c r="P23" s="17"/>
    </row>
    <row r="24" spans="1:16" x14ac:dyDescent="0.2">
      <c r="J24" s="1"/>
    </row>
    <row r="25" spans="1:16" x14ac:dyDescent="0.2">
      <c r="A25" s="19" t="s">
        <v>32</v>
      </c>
      <c r="B25" s="2"/>
      <c r="C25" s="2"/>
      <c r="D25" s="2"/>
      <c r="E25" s="2"/>
      <c r="F25" s="2"/>
      <c r="G25" s="2"/>
      <c r="H25" s="18">
        <f>SUM(H22:H24)</f>
        <v>0.1</v>
      </c>
      <c r="I25" s="18">
        <f t="shared" ref="I25:L25" si="3">SUM(I22:I24)</f>
        <v>0</v>
      </c>
      <c r="J25" s="18">
        <f t="shared" si="3"/>
        <v>1</v>
      </c>
      <c r="K25" s="18">
        <f t="shared" si="3"/>
        <v>1</v>
      </c>
      <c r="L25" s="18">
        <f t="shared" si="3"/>
        <v>0</v>
      </c>
      <c r="M25" s="19"/>
      <c r="N25" s="19"/>
      <c r="O25" s="19"/>
      <c r="P25" s="19"/>
    </row>
    <row r="26" spans="1:16" x14ac:dyDescent="0.2">
      <c r="J26" s="1"/>
    </row>
    <row r="27" spans="1:16" x14ac:dyDescent="0.2">
      <c r="A27" s="14">
        <v>8</v>
      </c>
      <c r="B27" s="14"/>
      <c r="C27" s="14">
        <v>4116</v>
      </c>
      <c r="D27" s="14">
        <v>888</v>
      </c>
      <c r="E27" s="14"/>
      <c r="F27" s="14"/>
      <c r="G27" s="14">
        <v>13015</v>
      </c>
      <c r="H27" s="15">
        <v>21</v>
      </c>
      <c r="I27" s="15">
        <v>48</v>
      </c>
      <c r="J27" s="1"/>
      <c r="K27" s="15"/>
      <c r="L27" s="16"/>
      <c r="M27" s="17" t="s">
        <v>18</v>
      </c>
      <c r="N27" s="17" t="s">
        <v>33</v>
      </c>
      <c r="O27" s="17"/>
      <c r="P27" s="17" t="s">
        <v>19</v>
      </c>
    </row>
    <row r="28" spans="1:16" x14ac:dyDescent="0.2">
      <c r="A28" s="14">
        <v>8</v>
      </c>
      <c r="B28" s="14"/>
      <c r="C28" s="14">
        <v>4116</v>
      </c>
      <c r="D28" s="14">
        <v>888</v>
      </c>
      <c r="E28" s="14"/>
      <c r="F28" s="14"/>
      <c r="G28" s="14">
        <v>13024</v>
      </c>
      <c r="H28" s="15">
        <v>360</v>
      </c>
      <c r="I28" s="15">
        <v>586</v>
      </c>
      <c r="J28" s="1"/>
      <c r="K28" s="15"/>
      <c r="L28" s="16"/>
      <c r="M28" s="17" t="s">
        <v>18</v>
      </c>
      <c r="N28" s="17" t="s">
        <v>33</v>
      </c>
      <c r="O28" s="17"/>
      <c r="P28" s="17" t="s">
        <v>20</v>
      </c>
    </row>
    <row r="29" spans="1:16" x14ac:dyDescent="0.2">
      <c r="A29" s="14">
        <v>8</v>
      </c>
      <c r="B29" s="14">
        <v>6171</v>
      </c>
      <c r="C29" s="14">
        <v>2133</v>
      </c>
      <c r="D29" s="14">
        <v>888</v>
      </c>
      <c r="E29" s="14"/>
      <c r="F29" s="14"/>
      <c r="G29" s="14"/>
      <c r="H29" s="15">
        <v>4.7619999999999996</v>
      </c>
      <c r="I29" s="15">
        <v>10.865</v>
      </c>
      <c r="J29" s="1"/>
      <c r="K29" s="15"/>
      <c r="L29" s="16">
        <v>3.133</v>
      </c>
      <c r="M29" s="17" t="s">
        <v>34</v>
      </c>
      <c r="N29" s="17" t="s">
        <v>33</v>
      </c>
      <c r="O29" s="17" t="s">
        <v>27</v>
      </c>
      <c r="P29" s="17"/>
    </row>
    <row r="30" spans="1:16" x14ac:dyDescent="0.2">
      <c r="A30" s="14">
        <v>8</v>
      </c>
      <c r="B30" s="14">
        <v>6171</v>
      </c>
      <c r="C30" s="14">
        <v>2310</v>
      </c>
      <c r="D30" s="14">
        <v>888</v>
      </c>
      <c r="E30" s="14"/>
      <c r="F30" s="14"/>
      <c r="G30" s="14"/>
      <c r="H30" s="15">
        <v>1.38</v>
      </c>
      <c r="I30" s="15">
        <v>7.2460000000000004</v>
      </c>
      <c r="J30" s="1"/>
      <c r="K30" s="15"/>
      <c r="L30" s="16">
        <v>8.0259999999999998</v>
      </c>
      <c r="M30" s="17" t="s">
        <v>35</v>
      </c>
      <c r="N30" s="17" t="s">
        <v>33</v>
      </c>
      <c r="O30" s="17" t="s">
        <v>27</v>
      </c>
      <c r="P30" s="17"/>
    </row>
    <row r="31" spans="1:16" x14ac:dyDescent="0.2">
      <c r="A31" s="14">
        <v>8</v>
      </c>
      <c r="B31" s="14">
        <v>6171</v>
      </c>
      <c r="C31" s="14">
        <v>2322</v>
      </c>
      <c r="D31" s="14">
        <v>888</v>
      </c>
      <c r="E31" s="14"/>
      <c r="F31" s="14"/>
      <c r="G31" s="14"/>
      <c r="H31" s="15">
        <v>92.951999999999998</v>
      </c>
      <c r="I31" s="15">
        <v>113.904</v>
      </c>
      <c r="J31" s="1"/>
      <c r="K31" s="15"/>
      <c r="L31" s="16">
        <v>82.902000000000001</v>
      </c>
      <c r="M31" s="17" t="s">
        <v>36</v>
      </c>
      <c r="N31" s="17" t="s">
        <v>33</v>
      </c>
      <c r="O31" s="17" t="s">
        <v>27</v>
      </c>
      <c r="P31" s="17"/>
    </row>
    <row r="32" spans="1:16" x14ac:dyDescent="0.2">
      <c r="A32" s="14">
        <v>8</v>
      </c>
      <c r="B32" s="14">
        <v>6171</v>
      </c>
      <c r="C32" s="14">
        <v>2324</v>
      </c>
      <c r="D32" s="14">
        <v>888</v>
      </c>
      <c r="E32" s="14"/>
      <c r="F32" s="14"/>
      <c r="G32" s="14"/>
      <c r="H32" s="15">
        <v>273.16627</v>
      </c>
      <c r="I32" s="15">
        <v>2634.7612199999999</v>
      </c>
      <c r="J32" s="1"/>
      <c r="K32" s="15"/>
      <c r="L32" s="16">
        <v>67.31626</v>
      </c>
      <c r="M32" s="17" t="s">
        <v>28</v>
      </c>
      <c r="N32" s="17" t="s">
        <v>33</v>
      </c>
      <c r="O32" s="17" t="s">
        <v>27</v>
      </c>
      <c r="P32" s="17"/>
    </row>
    <row r="33" spans="1:16" x14ac:dyDescent="0.2">
      <c r="A33" s="14">
        <v>8</v>
      </c>
      <c r="B33" s="14">
        <v>6171</v>
      </c>
      <c r="C33" s="14">
        <v>2328</v>
      </c>
      <c r="D33" s="14">
        <v>888</v>
      </c>
      <c r="E33" s="14"/>
      <c r="F33" s="14"/>
      <c r="G33" s="14"/>
      <c r="H33" s="15"/>
      <c r="I33" s="15"/>
      <c r="J33" s="1"/>
      <c r="K33" s="15"/>
      <c r="L33" s="16">
        <v>4.4000000000000002E-4</v>
      </c>
      <c r="M33" s="17" t="s">
        <v>37</v>
      </c>
      <c r="N33" s="17" t="s">
        <v>33</v>
      </c>
      <c r="O33" s="17" t="s">
        <v>27</v>
      </c>
      <c r="P33" s="17"/>
    </row>
    <row r="34" spans="1:16" x14ac:dyDescent="0.2">
      <c r="A34" s="14">
        <v>8</v>
      </c>
      <c r="B34" s="14">
        <v>6171</v>
      </c>
      <c r="C34" s="14">
        <v>2329</v>
      </c>
      <c r="D34" s="14">
        <v>888</v>
      </c>
      <c r="E34" s="14"/>
      <c r="F34" s="14"/>
      <c r="G34" s="14"/>
      <c r="H34" s="15">
        <v>17.734999999999999</v>
      </c>
      <c r="I34" s="15">
        <v>131.79599999999999</v>
      </c>
      <c r="J34" s="1"/>
      <c r="K34" s="15"/>
      <c r="L34" s="16"/>
      <c r="M34" s="17" t="s">
        <v>38</v>
      </c>
      <c r="N34" s="17" t="s">
        <v>33</v>
      </c>
      <c r="O34" s="17" t="s">
        <v>27</v>
      </c>
      <c r="P34" s="17"/>
    </row>
    <row r="35" spans="1:16" x14ac:dyDescent="0.2">
      <c r="A35" s="14">
        <v>8</v>
      </c>
      <c r="B35" s="14">
        <v>6171</v>
      </c>
      <c r="C35" s="14">
        <v>3113</v>
      </c>
      <c r="D35" s="14">
        <v>888</v>
      </c>
      <c r="E35" s="14"/>
      <c r="F35" s="14"/>
      <c r="G35" s="14"/>
      <c r="H35" s="15">
        <v>70</v>
      </c>
      <c r="I35" s="15">
        <v>1060</v>
      </c>
      <c r="J35" s="1"/>
      <c r="K35" s="15"/>
      <c r="L35" s="16"/>
      <c r="M35" s="17" t="s">
        <v>39</v>
      </c>
      <c r="N35" s="17" t="s">
        <v>33</v>
      </c>
      <c r="O35" s="17" t="s">
        <v>27</v>
      </c>
      <c r="P35" s="17"/>
    </row>
    <row r="36" spans="1:16" x14ac:dyDescent="0.2">
      <c r="J36" s="1"/>
    </row>
    <row r="37" spans="1:16" x14ac:dyDescent="0.2">
      <c r="A37" s="19" t="s">
        <v>33</v>
      </c>
      <c r="B37" s="2"/>
      <c r="C37" s="2"/>
      <c r="D37" s="2"/>
      <c r="E37" s="2"/>
      <c r="F37" s="2"/>
      <c r="G37" s="2"/>
      <c r="H37" s="18">
        <f>SUM(H26:H36)</f>
        <v>840.99527</v>
      </c>
      <c r="I37" s="18">
        <f t="shared" ref="I37:L37" si="4">SUM(I26:I36)</f>
        <v>4592.57222</v>
      </c>
      <c r="J37" s="18">
        <f t="shared" si="4"/>
        <v>0</v>
      </c>
      <c r="K37" s="18">
        <f t="shared" si="4"/>
        <v>0</v>
      </c>
      <c r="L37" s="18">
        <f t="shared" si="4"/>
        <v>161.3777</v>
      </c>
      <c r="M37" s="19"/>
      <c r="N37" s="19"/>
      <c r="O37" s="19"/>
      <c r="P37" s="19"/>
    </row>
    <row r="38" spans="1:16" x14ac:dyDescent="0.2">
      <c r="J38" s="1"/>
    </row>
    <row r="39" spans="1:16" x14ac:dyDescent="0.2">
      <c r="A39" s="3" t="s">
        <v>40</v>
      </c>
      <c r="B39" s="3"/>
      <c r="C39" s="3"/>
      <c r="D39" s="3"/>
      <c r="E39" s="3"/>
      <c r="F39" s="3"/>
      <c r="G39" s="3"/>
      <c r="H39" s="4">
        <f>SUM(H37,H25,H21,H17,H13)</f>
        <v>5234.6452699999991</v>
      </c>
      <c r="I39" s="4">
        <f t="shared" ref="I39:L39" si="5">SUM(I37,I25,I21,I17,I13)</f>
        <v>9246.4432199999992</v>
      </c>
      <c r="J39" s="4">
        <f t="shared" si="5"/>
        <v>3681</v>
      </c>
      <c r="K39" s="4">
        <f t="shared" si="5"/>
        <v>3721</v>
      </c>
      <c r="L39" s="4">
        <f t="shared" si="5"/>
        <v>2444.5477000000001</v>
      </c>
      <c r="M39" s="5"/>
      <c r="N39" s="5"/>
      <c r="O39" s="5"/>
      <c r="P39" s="5"/>
    </row>
    <row r="40" spans="1:16" x14ac:dyDescent="0.2">
      <c r="J40" s="1"/>
    </row>
    <row r="41" spans="1:16" x14ac:dyDescent="0.2">
      <c r="A41" s="14">
        <v>8</v>
      </c>
      <c r="B41" s="14">
        <v>5213</v>
      </c>
      <c r="C41" s="14">
        <v>5131</v>
      </c>
      <c r="D41" s="14"/>
      <c r="E41" s="14"/>
      <c r="F41" s="14"/>
      <c r="G41" s="14"/>
      <c r="H41" s="15"/>
      <c r="I41" s="15">
        <v>1.9384999999999999</v>
      </c>
      <c r="J41" s="1"/>
      <c r="K41" s="15"/>
      <c r="L41" s="16"/>
      <c r="M41" s="17" t="s">
        <v>41</v>
      </c>
      <c r="N41" s="17"/>
      <c r="O41" s="17" t="s">
        <v>42</v>
      </c>
      <c r="P41" s="17"/>
    </row>
    <row r="42" spans="1:16" x14ac:dyDescent="0.2">
      <c r="A42" s="14">
        <v>8</v>
      </c>
      <c r="B42" s="14">
        <v>5213</v>
      </c>
      <c r="C42" s="14">
        <v>5139</v>
      </c>
      <c r="D42" s="14"/>
      <c r="E42" s="14"/>
      <c r="F42" s="14"/>
      <c r="G42" s="14"/>
      <c r="H42" s="15"/>
      <c r="I42" s="15">
        <v>84.993409999999997</v>
      </c>
      <c r="J42" s="1"/>
      <c r="K42" s="15">
        <v>2.4</v>
      </c>
      <c r="L42" s="16">
        <v>2.3401399999999999</v>
      </c>
      <c r="M42" s="17" t="s">
        <v>43</v>
      </c>
      <c r="N42" s="17"/>
      <c r="O42" s="17" t="s">
        <v>42</v>
      </c>
      <c r="P42" s="17"/>
    </row>
    <row r="43" spans="1:16" x14ac:dyDescent="0.2">
      <c r="A43" s="14">
        <v>8</v>
      </c>
      <c r="B43" s="14">
        <v>5213</v>
      </c>
      <c r="C43" s="14">
        <v>5162</v>
      </c>
      <c r="D43" s="14"/>
      <c r="E43" s="14"/>
      <c r="F43" s="14"/>
      <c r="G43" s="14"/>
      <c r="H43" s="15">
        <v>7.875</v>
      </c>
      <c r="I43" s="15">
        <v>7.875</v>
      </c>
      <c r="J43" s="1"/>
      <c r="K43" s="15">
        <v>7.9</v>
      </c>
      <c r="L43" s="16">
        <v>7.875</v>
      </c>
      <c r="M43" s="17" t="s">
        <v>44</v>
      </c>
      <c r="N43" s="17"/>
      <c r="O43" s="17" t="s">
        <v>42</v>
      </c>
      <c r="P43" s="17"/>
    </row>
    <row r="44" spans="1:16" x14ac:dyDescent="0.2">
      <c r="A44" s="14">
        <v>8</v>
      </c>
      <c r="B44" s="14">
        <v>5213</v>
      </c>
      <c r="C44" s="14">
        <v>5169</v>
      </c>
      <c r="D44" s="14"/>
      <c r="E44" s="14"/>
      <c r="F44" s="14"/>
      <c r="G44" s="14"/>
      <c r="H44" s="15"/>
      <c r="I44" s="15"/>
      <c r="J44" s="1"/>
      <c r="K44" s="15">
        <v>45.1</v>
      </c>
      <c r="L44" s="16">
        <v>45.024099999999997</v>
      </c>
      <c r="M44" s="17" t="s">
        <v>45</v>
      </c>
      <c r="N44" s="17"/>
      <c r="O44" s="17" t="s">
        <v>42</v>
      </c>
      <c r="P44" s="17"/>
    </row>
    <row r="45" spans="1:16" x14ac:dyDescent="0.2">
      <c r="A45" s="14">
        <v>8</v>
      </c>
      <c r="B45" s="14">
        <v>5213</v>
      </c>
      <c r="C45" s="14">
        <v>5903</v>
      </c>
      <c r="D45" s="14"/>
      <c r="E45" s="14"/>
      <c r="F45" s="14"/>
      <c r="G45" s="14"/>
      <c r="H45" s="15"/>
      <c r="I45" s="15"/>
      <c r="J45" s="1">
        <v>500</v>
      </c>
      <c r="K45" s="15">
        <v>444.6</v>
      </c>
      <c r="L45" s="16"/>
      <c r="M45" s="17" t="s">
        <v>46</v>
      </c>
      <c r="N45" s="17"/>
      <c r="O45" s="17" t="s">
        <v>42</v>
      </c>
      <c r="P45" s="17"/>
    </row>
    <row r="46" spans="1:16" x14ac:dyDescent="0.2">
      <c r="A46" s="14">
        <v>8</v>
      </c>
      <c r="B46" s="14">
        <v>6112</v>
      </c>
      <c r="C46" s="14">
        <v>5139</v>
      </c>
      <c r="D46" s="14"/>
      <c r="E46" s="14"/>
      <c r="F46" s="14"/>
      <c r="G46" s="14"/>
      <c r="H46" s="15">
        <v>1.675</v>
      </c>
      <c r="I46" s="15">
        <v>1.462</v>
      </c>
      <c r="J46" s="1"/>
      <c r="K46" s="15"/>
      <c r="L46" s="16"/>
      <c r="M46" s="17" t="s">
        <v>43</v>
      </c>
      <c r="N46" s="17"/>
      <c r="O46" s="17" t="s">
        <v>25</v>
      </c>
      <c r="P46" s="17"/>
    </row>
    <row r="47" spans="1:16" x14ac:dyDescent="0.2">
      <c r="A47" s="14">
        <v>8</v>
      </c>
      <c r="B47" s="14">
        <v>6112</v>
      </c>
      <c r="C47" s="14">
        <v>5169</v>
      </c>
      <c r="D47" s="14"/>
      <c r="E47" s="14"/>
      <c r="F47" s="14"/>
      <c r="G47" s="14"/>
      <c r="H47" s="15">
        <v>20.092500000000001</v>
      </c>
      <c r="I47" s="15">
        <v>43.55</v>
      </c>
      <c r="J47" s="1">
        <v>30</v>
      </c>
      <c r="K47" s="15">
        <v>56.2</v>
      </c>
      <c r="L47" s="16">
        <v>21</v>
      </c>
      <c r="M47" s="17" t="s">
        <v>45</v>
      </c>
      <c r="N47" s="17"/>
      <c r="O47" s="17" t="s">
        <v>25</v>
      </c>
      <c r="P47" s="17"/>
    </row>
    <row r="48" spans="1:16" x14ac:dyDescent="0.2">
      <c r="A48" s="14">
        <v>8</v>
      </c>
      <c r="B48" s="14">
        <v>6112</v>
      </c>
      <c r="C48" s="14">
        <v>5175</v>
      </c>
      <c r="D48" s="14"/>
      <c r="E48" s="14"/>
      <c r="F48" s="14"/>
      <c r="G48" s="14"/>
      <c r="H48" s="15">
        <v>22.376000000000001</v>
      </c>
      <c r="I48" s="15">
        <v>25.672999999999998</v>
      </c>
      <c r="J48" s="1">
        <v>40</v>
      </c>
      <c r="K48" s="15">
        <v>53.8</v>
      </c>
      <c r="L48" s="16">
        <v>8.3320000000000007</v>
      </c>
      <c r="M48" s="17" t="s">
        <v>47</v>
      </c>
      <c r="N48" s="17"/>
      <c r="O48" s="17" t="s">
        <v>25</v>
      </c>
      <c r="P48" s="17"/>
    </row>
    <row r="49" spans="1:16" x14ac:dyDescent="0.2">
      <c r="A49" s="14">
        <v>8</v>
      </c>
      <c r="B49" s="14">
        <v>6171</v>
      </c>
      <c r="C49" s="14">
        <v>5132</v>
      </c>
      <c r="D49" s="14"/>
      <c r="E49" s="14"/>
      <c r="F49" s="14"/>
      <c r="G49" s="14"/>
      <c r="H49" s="15">
        <v>278.44117999999997</v>
      </c>
      <c r="I49" s="15">
        <v>21.72016</v>
      </c>
      <c r="J49" s="1">
        <v>120</v>
      </c>
      <c r="K49" s="15">
        <v>100</v>
      </c>
      <c r="L49" s="16">
        <v>20.67145</v>
      </c>
      <c r="M49" s="17" t="s">
        <v>48</v>
      </c>
      <c r="N49" s="17"/>
      <c r="O49" s="17" t="s">
        <v>27</v>
      </c>
      <c r="P49" s="17"/>
    </row>
    <row r="50" spans="1:16" x14ac:dyDescent="0.2">
      <c r="A50" s="14">
        <v>8</v>
      </c>
      <c r="B50" s="14">
        <v>6171</v>
      </c>
      <c r="C50" s="14">
        <v>5132</v>
      </c>
      <c r="D50" s="14"/>
      <c r="E50" s="14"/>
      <c r="F50" s="14"/>
      <c r="G50" s="14">
        <v>13015</v>
      </c>
      <c r="H50" s="15">
        <v>34</v>
      </c>
      <c r="I50" s="15">
        <v>32</v>
      </c>
      <c r="J50" s="1"/>
      <c r="K50" s="15"/>
      <c r="L50" s="16"/>
      <c r="M50" s="17" t="s">
        <v>48</v>
      </c>
      <c r="N50" s="17"/>
      <c r="O50" s="17" t="s">
        <v>27</v>
      </c>
      <c r="P50" s="17" t="s">
        <v>19</v>
      </c>
    </row>
    <row r="51" spans="1:16" x14ac:dyDescent="0.2">
      <c r="A51" s="14">
        <v>8</v>
      </c>
      <c r="B51" s="14">
        <v>6171</v>
      </c>
      <c r="C51" s="14">
        <v>5132</v>
      </c>
      <c r="D51" s="14"/>
      <c r="E51" s="14"/>
      <c r="F51" s="14"/>
      <c r="G51" s="14">
        <v>13024</v>
      </c>
      <c r="H51" s="15">
        <v>17</v>
      </c>
      <c r="I51" s="15">
        <v>3</v>
      </c>
      <c r="J51" s="1"/>
      <c r="K51" s="15"/>
      <c r="L51" s="16"/>
      <c r="M51" s="17" t="s">
        <v>48</v>
      </c>
      <c r="N51" s="17"/>
      <c r="O51" s="17" t="s">
        <v>27</v>
      </c>
      <c r="P51" s="17" t="s">
        <v>20</v>
      </c>
    </row>
    <row r="52" spans="1:16" x14ac:dyDescent="0.2">
      <c r="A52" s="14">
        <v>8</v>
      </c>
      <c r="B52" s="14">
        <v>6171</v>
      </c>
      <c r="C52" s="14">
        <v>5133</v>
      </c>
      <c r="D52" s="14"/>
      <c r="E52" s="14"/>
      <c r="F52" s="14"/>
      <c r="G52" s="14"/>
      <c r="H52" s="15"/>
      <c r="I52" s="15">
        <v>9.4809999999999999</v>
      </c>
      <c r="J52" s="1">
        <v>10</v>
      </c>
      <c r="K52" s="15">
        <v>10</v>
      </c>
      <c r="L52" s="16">
        <v>2.7389999999999999</v>
      </c>
      <c r="M52" s="17" t="s">
        <v>49</v>
      </c>
      <c r="N52" s="17"/>
      <c r="O52" s="17" t="s">
        <v>27</v>
      </c>
      <c r="P52" s="17"/>
    </row>
    <row r="53" spans="1:16" x14ac:dyDescent="0.2">
      <c r="A53" s="14">
        <v>8</v>
      </c>
      <c r="B53" s="14">
        <v>6171</v>
      </c>
      <c r="C53" s="14">
        <v>5134</v>
      </c>
      <c r="D53" s="14"/>
      <c r="E53" s="14"/>
      <c r="F53" s="14"/>
      <c r="G53" s="14"/>
      <c r="H53" s="15"/>
      <c r="I53" s="15"/>
      <c r="J53" s="1"/>
      <c r="K53" s="15">
        <v>20</v>
      </c>
      <c r="L53" s="16">
        <v>7.3265500000000001</v>
      </c>
      <c r="M53" s="17" t="s">
        <v>50</v>
      </c>
      <c r="N53" s="17"/>
      <c r="O53" s="17" t="s">
        <v>27</v>
      </c>
      <c r="P53" s="17"/>
    </row>
    <row r="54" spans="1:16" x14ac:dyDescent="0.2">
      <c r="A54" s="14">
        <v>8</v>
      </c>
      <c r="B54" s="14">
        <v>6171</v>
      </c>
      <c r="C54" s="14">
        <v>5136</v>
      </c>
      <c r="D54" s="14"/>
      <c r="E54" s="14"/>
      <c r="F54" s="14"/>
      <c r="G54" s="14"/>
      <c r="H54" s="15">
        <v>81.050030000000007</v>
      </c>
      <c r="I54" s="15">
        <v>84.215879999999999</v>
      </c>
      <c r="J54" s="22">
        <v>80</v>
      </c>
      <c r="K54" s="15">
        <v>90</v>
      </c>
      <c r="L54" s="16">
        <v>41.010800000000003</v>
      </c>
      <c r="M54" s="17" t="s">
        <v>51</v>
      </c>
      <c r="N54" s="17"/>
      <c r="O54" s="17" t="s">
        <v>27</v>
      </c>
      <c r="P54" s="17"/>
    </row>
    <row r="55" spans="1:16" x14ac:dyDescent="0.2">
      <c r="A55" s="14">
        <v>8</v>
      </c>
      <c r="B55" s="14">
        <v>6171</v>
      </c>
      <c r="C55" s="14">
        <v>5136</v>
      </c>
      <c r="D55" s="14"/>
      <c r="E55" s="14"/>
      <c r="F55" s="14"/>
      <c r="G55" s="14">
        <v>13024</v>
      </c>
      <c r="H55" s="15">
        <v>9</v>
      </c>
      <c r="I55" s="15">
        <v>14</v>
      </c>
      <c r="J55" s="1"/>
      <c r="K55" s="15"/>
      <c r="L55" s="16"/>
      <c r="M55" s="17" t="s">
        <v>51</v>
      </c>
      <c r="N55" s="17"/>
      <c r="O55" s="17" t="s">
        <v>27</v>
      </c>
      <c r="P55" s="17" t="s">
        <v>20</v>
      </c>
    </row>
    <row r="56" spans="1:16" x14ac:dyDescent="0.2">
      <c r="A56" s="14">
        <v>8</v>
      </c>
      <c r="B56" s="14">
        <v>6171</v>
      </c>
      <c r="C56" s="14">
        <v>5139</v>
      </c>
      <c r="D56" s="14"/>
      <c r="E56" s="14"/>
      <c r="F56" s="14"/>
      <c r="G56" s="14"/>
      <c r="H56" s="15">
        <v>70.156999999999996</v>
      </c>
      <c r="I56" s="15">
        <v>35.722799999999999</v>
      </c>
      <c r="J56" s="1">
        <v>50</v>
      </c>
      <c r="K56" s="15">
        <v>50</v>
      </c>
      <c r="L56" s="16">
        <v>13.456</v>
      </c>
      <c r="M56" s="17" t="s">
        <v>43</v>
      </c>
      <c r="N56" s="17"/>
      <c r="O56" s="17" t="s">
        <v>27</v>
      </c>
      <c r="P56" s="17"/>
    </row>
    <row r="57" spans="1:16" x14ac:dyDescent="0.2">
      <c r="A57" s="14">
        <v>8</v>
      </c>
      <c r="B57" s="14">
        <v>6171</v>
      </c>
      <c r="C57" s="14">
        <v>5161</v>
      </c>
      <c r="D57" s="14"/>
      <c r="E57" s="14"/>
      <c r="F57" s="14"/>
      <c r="G57" s="14"/>
      <c r="H57" s="15">
        <v>1815.16</v>
      </c>
      <c r="I57" s="15">
        <v>1957.9951000000001</v>
      </c>
      <c r="J57" s="22">
        <v>2200</v>
      </c>
      <c r="K57" s="15">
        <v>2500</v>
      </c>
      <c r="L57" s="16">
        <v>1123.7385999999999</v>
      </c>
      <c r="M57" s="17" t="s">
        <v>52</v>
      </c>
      <c r="N57" s="17"/>
      <c r="O57" s="17" t="s">
        <v>27</v>
      </c>
      <c r="P57" s="17"/>
    </row>
    <row r="58" spans="1:16" x14ac:dyDescent="0.2">
      <c r="A58" s="14">
        <v>8</v>
      </c>
      <c r="B58" s="14">
        <v>6171</v>
      </c>
      <c r="C58" s="14">
        <v>5161</v>
      </c>
      <c r="D58" s="14"/>
      <c r="E58" s="14"/>
      <c r="F58" s="14"/>
      <c r="G58" s="14">
        <v>13024</v>
      </c>
      <c r="H58" s="15">
        <v>20</v>
      </c>
      <c r="I58" s="15">
        <v>14</v>
      </c>
      <c r="J58" s="1"/>
      <c r="K58" s="15"/>
      <c r="L58" s="16"/>
      <c r="M58" s="17" t="s">
        <v>52</v>
      </c>
      <c r="N58" s="17"/>
      <c r="O58" s="17" t="s">
        <v>27</v>
      </c>
      <c r="P58" s="17" t="s">
        <v>20</v>
      </c>
    </row>
    <row r="59" spans="1:16" x14ac:dyDescent="0.2">
      <c r="A59" s="14">
        <v>8</v>
      </c>
      <c r="B59" s="14">
        <v>6171</v>
      </c>
      <c r="C59" s="14">
        <v>5167</v>
      </c>
      <c r="D59" s="14"/>
      <c r="E59" s="14"/>
      <c r="F59" s="14"/>
      <c r="G59" s="14"/>
      <c r="H59" s="15">
        <v>1392.17812</v>
      </c>
      <c r="I59" s="15">
        <v>1051.39255</v>
      </c>
      <c r="J59" s="22">
        <v>1300</v>
      </c>
      <c r="K59" s="15">
        <v>1454</v>
      </c>
      <c r="L59" s="16">
        <v>821.23314000000005</v>
      </c>
      <c r="M59" s="17" t="s">
        <v>53</v>
      </c>
      <c r="N59" s="17"/>
      <c r="O59" s="17" t="s">
        <v>27</v>
      </c>
      <c r="P59" s="17"/>
    </row>
    <row r="60" spans="1:16" x14ac:dyDescent="0.2">
      <c r="A60" s="14">
        <v>8</v>
      </c>
      <c r="B60" s="14">
        <v>6171</v>
      </c>
      <c r="C60" s="14">
        <v>5167</v>
      </c>
      <c r="D60" s="14"/>
      <c r="E60" s="14"/>
      <c r="F60" s="14"/>
      <c r="G60" s="14">
        <v>13015</v>
      </c>
      <c r="H60" s="15">
        <v>73</v>
      </c>
      <c r="I60" s="15">
        <v>81</v>
      </c>
      <c r="J60" s="1"/>
      <c r="K60" s="15"/>
      <c r="L60" s="16"/>
      <c r="M60" s="17" t="s">
        <v>53</v>
      </c>
      <c r="N60" s="17"/>
      <c r="O60" s="17" t="s">
        <v>27</v>
      </c>
      <c r="P60" s="17" t="s">
        <v>19</v>
      </c>
    </row>
    <row r="61" spans="1:16" x14ac:dyDescent="0.2">
      <c r="A61" s="14">
        <v>8</v>
      </c>
      <c r="B61" s="14">
        <v>6171</v>
      </c>
      <c r="C61" s="14">
        <v>5167</v>
      </c>
      <c r="D61" s="14"/>
      <c r="E61" s="14"/>
      <c r="F61" s="14"/>
      <c r="G61" s="14">
        <v>13024</v>
      </c>
      <c r="H61" s="15">
        <v>289</v>
      </c>
      <c r="I61" s="15">
        <v>364</v>
      </c>
      <c r="J61" s="1"/>
      <c r="K61" s="15"/>
      <c r="L61" s="16"/>
      <c r="M61" s="17" t="s">
        <v>53</v>
      </c>
      <c r="N61" s="17"/>
      <c r="O61" s="17" t="s">
        <v>27</v>
      </c>
      <c r="P61" s="17" t="s">
        <v>20</v>
      </c>
    </row>
    <row r="62" spans="1:16" x14ac:dyDescent="0.2">
      <c r="A62" s="14">
        <v>8</v>
      </c>
      <c r="B62" s="14">
        <v>6171</v>
      </c>
      <c r="C62" s="14">
        <v>5173</v>
      </c>
      <c r="D62" s="14"/>
      <c r="E62" s="14"/>
      <c r="F62" s="14"/>
      <c r="G62" s="14"/>
      <c r="H62" s="15">
        <v>296.87738000000002</v>
      </c>
      <c r="I62" s="15">
        <v>356.64006999999998</v>
      </c>
      <c r="J62" s="1">
        <v>400</v>
      </c>
      <c r="K62" s="15">
        <v>400</v>
      </c>
      <c r="L62" s="16">
        <v>185.86337</v>
      </c>
      <c r="M62" s="17" t="s">
        <v>54</v>
      </c>
      <c r="N62" s="17"/>
      <c r="O62" s="17" t="s">
        <v>27</v>
      </c>
      <c r="P62" s="17"/>
    </row>
    <row r="63" spans="1:16" x14ac:dyDescent="0.2">
      <c r="A63" s="14">
        <v>8</v>
      </c>
      <c r="B63" s="14">
        <v>6171</v>
      </c>
      <c r="C63" s="14">
        <v>5173</v>
      </c>
      <c r="D63" s="14"/>
      <c r="E63" s="14"/>
      <c r="F63" s="14"/>
      <c r="G63" s="14">
        <v>13015</v>
      </c>
      <c r="H63" s="15">
        <v>9</v>
      </c>
      <c r="I63" s="15">
        <v>8</v>
      </c>
      <c r="J63" s="1"/>
      <c r="K63" s="15"/>
      <c r="L63" s="16"/>
      <c r="M63" s="17" t="s">
        <v>54</v>
      </c>
      <c r="N63" s="17"/>
      <c r="O63" s="17" t="s">
        <v>27</v>
      </c>
      <c r="P63" s="17" t="s">
        <v>19</v>
      </c>
    </row>
    <row r="64" spans="1:16" x14ac:dyDescent="0.2">
      <c r="A64" s="14">
        <v>8</v>
      </c>
      <c r="B64" s="14">
        <v>6171</v>
      </c>
      <c r="C64" s="14">
        <v>5173</v>
      </c>
      <c r="D64" s="14"/>
      <c r="E64" s="14"/>
      <c r="F64" s="14"/>
      <c r="G64" s="14">
        <v>13024</v>
      </c>
      <c r="H64" s="15">
        <v>30</v>
      </c>
      <c r="I64" s="15">
        <v>6</v>
      </c>
      <c r="J64" s="1"/>
      <c r="K64" s="15"/>
      <c r="L64" s="16"/>
      <c r="M64" s="17" t="s">
        <v>54</v>
      </c>
      <c r="N64" s="17"/>
      <c r="O64" s="17" t="s">
        <v>27</v>
      </c>
      <c r="P64" s="17" t="s">
        <v>20</v>
      </c>
    </row>
    <row r="65" spans="1:16" x14ac:dyDescent="0.2">
      <c r="A65" s="14">
        <v>8</v>
      </c>
      <c r="B65" s="14">
        <v>6171</v>
      </c>
      <c r="C65" s="14">
        <v>5175</v>
      </c>
      <c r="D65" s="14"/>
      <c r="E65" s="14"/>
      <c r="F65" s="14"/>
      <c r="G65" s="14"/>
      <c r="H65" s="15">
        <v>391.61007000000001</v>
      </c>
      <c r="I65" s="15">
        <v>482.16161</v>
      </c>
      <c r="J65" s="1">
        <v>500</v>
      </c>
      <c r="K65" s="15">
        <v>500</v>
      </c>
      <c r="L65" s="16">
        <v>114.5449</v>
      </c>
      <c r="M65" s="17" t="s">
        <v>47</v>
      </c>
      <c r="N65" s="17"/>
      <c r="O65" s="17" t="s">
        <v>27</v>
      </c>
      <c r="P65" s="17"/>
    </row>
    <row r="66" spans="1:16" x14ac:dyDescent="0.2">
      <c r="A66" s="14">
        <v>8</v>
      </c>
      <c r="B66" s="14">
        <v>6171</v>
      </c>
      <c r="C66" s="14">
        <v>5176</v>
      </c>
      <c r="D66" s="14"/>
      <c r="E66" s="14"/>
      <c r="F66" s="14"/>
      <c r="G66" s="14"/>
      <c r="H66" s="15">
        <v>60.736530000000002</v>
      </c>
      <c r="I66" s="15">
        <v>29.532800000000002</v>
      </c>
      <c r="J66" s="1"/>
      <c r="K66" s="15">
        <v>46</v>
      </c>
      <c r="L66" s="16">
        <v>18.856000000000002</v>
      </c>
      <c r="M66" s="17" t="s">
        <v>55</v>
      </c>
      <c r="N66" s="17"/>
      <c r="O66" s="17" t="s">
        <v>27</v>
      </c>
      <c r="P66" s="17"/>
    </row>
    <row r="67" spans="1:16" x14ac:dyDescent="0.2">
      <c r="A67" s="14">
        <v>8</v>
      </c>
      <c r="B67" s="14">
        <v>6171</v>
      </c>
      <c r="C67" s="14">
        <v>5194</v>
      </c>
      <c r="D67" s="14"/>
      <c r="E67" s="14"/>
      <c r="F67" s="14"/>
      <c r="G67" s="14"/>
      <c r="H67" s="15">
        <v>174</v>
      </c>
      <c r="I67" s="15">
        <v>198</v>
      </c>
      <c r="J67" s="21">
        <v>224</v>
      </c>
      <c r="K67" s="15">
        <v>224</v>
      </c>
      <c r="L67" s="16">
        <v>72</v>
      </c>
      <c r="M67" s="23" t="s">
        <v>56</v>
      </c>
      <c r="N67" s="17"/>
      <c r="O67" s="17" t="s">
        <v>27</v>
      </c>
      <c r="P67" s="17"/>
    </row>
    <row r="68" spans="1:16" x14ac:dyDescent="0.2">
      <c r="A68" s="14">
        <v>8</v>
      </c>
      <c r="B68" s="14">
        <v>6171</v>
      </c>
      <c r="C68" s="14">
        <v>5499</v>
      </c>
      <c r="D68" s="14"/>
      <c r="E68" s="14"/>
      <c r="F68" s="14"/>
      <c r="G68" s="14"/>
      <c r="H68" s="15">
        <v>40</v>
      </c>
      <c r="I68" s="15">
        <v>40</v>
      </c>
      <c r="J68" s="21">
        <v>150</v>
      </c>
      <c r="K68" s="15">
        <v>150</v>
      </c>
      <c r="L68" s="16">
        <v>20</v>
      </c>
      <c r="M68" s="23" t="s">
        <v>57</v>
      </c>
      <c r="N68" s="17"/>
      <c r="O68" s="17" t="s">
        <v>27</v>
      </c>
      <c r="P68" s="17"/>
    </row>
    <row r="69" spans="1:16" x14ac:dyDescent="0.2">
      <c r="A69" s="14">
        <v>8</v>
      </c>
      <c r="B69" s="14">
        <v>6171</v>
      </c>
      <c r="C69" s="14">
        <v>5660</v>
      </c>
      <c r="D69" s="14"/>
      <c r="E69" s="14"/>
      <c r="F69" s="14"/>
      <c r="G69" s="14"/>
      <c r="H69" s="15">
        <v>42</v>
      </c>
      <c r="I69" s="15"/>
      <c r="J69" s="21">
        <v>90</v>
      </c>
      <c r="K69" s="15">
        <v>90</v>
      </c>
      <c r="L69" s="16"/>
      <c r="M69" s="23" t="s">
        <v>58</v>
      </c>
      <c r="N69" s="17"/>
      <c r="O69" s="17" t="s">
        <v>27</v>
      </c>
      <c r="P69" s="17"/>
    </row>
    <row r="70" spans="1:16" x14ac:dyDescent="0.2">
      <c r="A70" s="14">
        <v>8</v>
      </c>
      <c r="B70" s="14">
        <v>6310</v>
      </c>
      <c r="C70" s="14">
        <v>5142</v>
      </c>
      <c r="D70" s="14"/>
      <c r="E70" s="14"/>
      <c r="F70" s="14"/>
      <c r="G70" s="14"/>
      <c r="H70" s="15">
        <v>0.27989999999999998</v>
      </c>
      <c r="I70" s="15">
        <v>3.0204599999999999</v>
      </c>
      <c r="J70" s="1">
        <v>3</v>
      </c>
      <c r="K70" s="15">
        <v>3</v>
      </c>
      <c r="L70" s="16">
        <v>0.64295999999999998</v>
      </c>
      <c r="M70" s="17" t="s">
        <v>59</v>
      </c>
      <c r="N70" s="17"/>
      <c r="O70" s="17" t="s">
        <v>60</v>
      </c>
      <c r="P70" s="17"/>
    </row>
    <row r="71" spans="1:16" x14ac:dyDescent="0.2">
      <c r="A71" s="14">
        <v>8</v>
      </c>
      <c r="B71" s="14">
        <v>6310</v>
      </c>
      <c r="C71" s="14">
        <v>5161</v>
      </c>
      <c r="D71" s="14"/>
      <c r="E71" s="14"/>
      <c r="F71" s="14"/>
      <c r="G71" s="14"/>
      <c r="H71" s="15"/>
      <c r="I71" s="15">
        <v>4.2999999999999997E-2</v>
      </c>
      <c r="J71" s="1"/>
      <c r="K71" s="15"/>
      <c r="L71" s="16"/>
      <c r="M71" s="17" t="s">
        <v>52</v>
      </c>
      <c r="N71" s="17"/>
      <c r="O71" s="17" t="s">
        <v>60</v>
      </c>
      <c r="P71" s="17"/>
    </row>
    <row r="72" spans="1:16" x14ac:dyDescent="0.2">
      <c r="A72" s="14">
        <v>8</v>
      </c>
      <c r="B72" s="14">
        <v>6310</v>
      </c>
      <c r="C72" s="14">
        <v>5163</v>
      </c>
      <c r="D72" s="14"/>
      <c r="E72" s="14"/>
      <c r="F72" s="14"/>
      <c r="G72" s="14"/>
      <c r="H72" s="15">
        <v>0.65300000000000002</v>
      </c>
      <c r="I72" s="15">
        <v>0.28899999999999998</v>
      </c>
      <c r="J72" s="1">
        <v>3</v>
      </c>
      <c r="K72" s="15">
        <v>3</v>
      </c>
      <c r="L72" s="16">
        <v>0.41899999999999998</v>
      </c>
      <c r="M72" s="17" t="s">
        <v>61</v>
      </c>
      <c r="N72" s="17"/>
      <c r="O72" s="17" t="s">
        <v>60</v>
      </c>
      <c r="P72" s="17"/>
    </row>
    <row r="73" spans="1:16" x14ac:dyDescent="0.2">
      <c r="A73" s="14">
        <v>8</v>
      </c>
      <c r="B73" s="14">
        <v>6399</v>
      </c>
      <c r="C73" s="14">
        <v>5499</v>
      </c>
      <c r="D73" s="14"/>
      <c r="E73" s="14"/>
      <c r="F73" s="14"/>
      <c r="G73" s="14"/>
      <c r="H73" s="15">
        <v>1</v>
      </c>
      <c r="I73" s="15"/>
      <c r="J73" s="1"/>
      <c r="K73" s="15"/>
      <c r="L73" s="16"/>
      <c r="M73" s="17" t="s">
        <v>57</v>
      </c>
      <c r="N73" s="17"/>
      <c r="O73" s="17" t="s">
        <v>62</v>
      </c>
      <c r="P73" s="17"/>
    </row>
    <row r="74" spans="1:16" x14ac:dyDescent="0.2">
      <c r="J74" s="1"/>
    </row>
    <row r="75" spans="1:16" x14ac:dyDescent="0.2">
      <c r="A75" s="2" t="s">
        <v>29</v>
      </c>
      <c r="B75" s="2"/>
      <c r="C75" s="2"/>
      <c r="D75" s="2"/>
      <c r="E75" s="2"/>
      <c r="F75" s="2"/>
      <c r="G75" s="2"/>
      <c r="H75" s="18">
        <f>SUM(H40:H74)</f>
        <v>5177.1617100000003</v>
      </c>
      <c r="I75" s="18">
        <f t="shared" ref="I75:L75" si="6">SUM(I40:I74)</f>
        <v>4957.7063399999997</v>
      </c>
      <c r="J75" s="18">
        <f t="shared" si="6"/>
        <v>5700</v>
      </c>
      <c r="K75" s="18">
        <f t="shared" si="6"/>
        <v>6250</v>
      </c>
      <c r="L75" s="18">
        <f t="shared" si="6"/>
        <v>2527.0730100000001</v>
      </c>
      <c r="M75" s="19"/>
      <c r="N75" s="19"/>
      <c r="O75" s="19"/>
      <c r="P75" s="19"/>
    </row>
    <row r="76" spans="1:16" x14ac:dyDescent="0.2">
      <c r="J76" s="1"/>
    </row>
    <row r="77" spans="1:16" x14ac:dyDescent="0.2">
      <c r="A77" s="14">
        <v>8</v>
      </c>
      <c r="B77" s="14">
        <v>6171</v>
      </c>
      <c r="C77" s="14">
        <v>5178</v>
      </c>
      <c r="D77" s="14">
        <v>511</v>
      </c>
      <c r="E77" s="14"/>
      <c r="F77" s="14"/>
      <c r="G77" s="14"/>
      <c r="H77" s="15">
        <v>148.19532000000001</v>
      </c>
      <c r="I77" s="15">
        <v>148.19532000000001</v>
      </c>
      <c r="J77" s="20">
        <v>105</v>
      </c>
      <c r="K77" s="15">
        <v>150</v>
      </c>
      <c r="L77" s="16">
        <v>74.097660000000005</v>
      </c>
      <c r="M77" s="17" t="s">
        <v>63</v>
      </c>
      <c r="N77" s="17" t="s">
        <v>64</v>
      </c>
      <c r="O77" s="17" t="s">
        <v>27</v>
      </c>
      <c r="P77" s="17"/>
    </row>
    <row r="78" spans="1:16" x14ac:dyDescent="0.2">
      <c r="J78" s="1"/>
    </row>
    <row r="79" spans="1:16" x14ac:dyDescent="0.2">
      <c r="A79" s="19" t="s">
        <v>64</v>
      </c>
      <c r="B79" s="2"/>
      <c r="C79" s="2"/>
      <c r="D79" s="2"/>
      <c r="E79" s="2"/>
      <c r="F79" s="2"/>
      <c r="G79" s="2"/>
      <c r="H79" s="18">
        <f>SUM(H76:H78)</f>
        <v>148.19532000000001</v>
      </c>
      <c r="I79" s="18">
        <f t="shared" ref="I79:L79" si="7">SUM(I76:I78)</f>
        <v>148.19532000000001</v>
      </c>
      <c r="J79" s="18">
        <f t="shared" si="7"/>
        <v>105</v>
      </c>
      <c r="K79" s="18">
        <f t="shared" si="7"/>
        <v>150</v>
      </c>
      <c r="L79" s="18">
        <f t="shared" si="7"/>
        <v>74.097660000000005</v>
      </c>
      <c r="M79" s="19"/>
      <c r="N79" s="19"/>
      <c r="O79" s="19"/>
      <c r="P79" s="19"/>
    </row>
    <row r="80" spans="1:16" x14ac:dyDescent="0.2">
      <c r="J80" s="1"/>
    </row>
    <row r="81" spans="1:16" x14ac:dyDescent="0.2">
      <c r="A81" s="14">
        <v>8</v>
      </c>
      <c r="B81" s="14">
        <v>6171</v>
      </c>
      <c r="C81" s="14">
        <v>5169</v>
      </c>
      <c r="D81" s="14">
        <v>801</v>
      </c>
      <c r="E81" s="14"/>
      <c r="F81" s="14"/>
      <c r="G81" s="14"/>
      <c r="H81" s="15">
        <v>2978.1419999999998</v>
      </c>
      <c r="I81" s="15">
        <v>3145.1480000000001</v>
      </c>
      <c r="J81" s="1">
        <v>3200</v>
      </c>
      <c r="K81" s="15">
        <v>3200</v>
      </c>
      <c r="L81" s="16">
        <v>853.548</v>
      </c>
      <c r="M81" s="17" t="s">
        <v>45</v>
      </c>
      <c r="N81" s="17" t="s">
        <v>65</v>
      </c>
      <c r="O81" s="17" t="s">
        <v>27</v>
      </c>
      <c r="P81" s="17"/>
    </row>
    <row r="82" spans="1:16" x14ac:dyDescent="0.2">
      <c r="J82" s="1"/>
    </row>
    <row r="83" spans="1:16" x14ac:dyDescent="0.2">
      <c r="A83" s="19" t="s">
        <v>65</v>
      </c>
      <c r="B83" s="2"/>
      <c r="C83" s="2"/>
      <c r="D83" s="2"/>
      <c r="E83" s="2"/>
      <c r="F83" s="2"/>
      <c r="G83" s="2"/>
      <c r="H83" s="18">
        <f>SUM(H80:H82)</f>
        <v>2978.1419999999998</v>
      </c>
      <c r="I83" s="18">
        <f t="shared" ref="I83:L83" si="8">SUM(I80:I82)</f>
        <v>3145.1480000000001</v>
      </c>
      <c r="J83" s="18">
        <f t="shared" si="8"/>
        <v>3200</v>
      </c>
      <c r="K83" s="18">
        <f t="shared" si="8"/>
        <v>3200</v>
      </c>
      <c r="L83" s="18">
        <f t="shared" si="8"/>
        <v>853.548</v>
      </c>
      <c r="M83" s="19"/>
      <c r="N83" s="19"/>
      <c r="O83" s="19"/>
      <c r="P83" s="19"/>
    </row>
    <row r="84" spans="1:16" x14ac:dyDescent="0.2">
      <c r="J84" s="1"/>
    </row>
    <row r="85" spans="1:16" x14ac:dyDescent="0.2">
      <c r="A85" s="14">
        <v>8</v>
      </c>
      <c r="B85" s="14">
        <v>6171</v>
      </c>
      <c r="C85" s="14">
        <v>5169</v>
      </c>
      <c r="D85" s="14">
        <v>802</v>
      </c>
      <c r="E85" s="14"/>
      <c r="F85" s="14"/>
      <c r="G85" s="14"/>
      <c r="H85" s="15">
        <v>142.5369</v>
      </c>
      <c r="I85" s="15">
        <v>66.468710000000002</v>
      </c>
      <c r="J85" s="22">
        <v>100</v>
      </c>
      <c r="K85" s="15">
        <v>150</v>
      </c>
      <c r="L85" s="16">
        <v>5.0940000000000003</v>
      </c>
      <c r="M85" s="17" t="s">
        <v>45</v>
      </c>
      <c r="N85" s="17" t="s">
        <v>66</v>
      </c>
      <c r="O85" s="17" t="s">
        <v>27</v>
      </c>
      <c r="P85" s="17"/>
    </row>
    <row r="86" spans="1:16" x14ac:dyDescent="0.2">
      <c r="A86" s="14">
        <v>8</v>
      </c>
      <c r="B86" s="14">
        <v>6171</v>
      </c>
      <c r="C86" s="14">
        <v>5169</v>
      </c>
      <c r="D86" s="14">
        <v>802</v>
      </c>
      <c r="E86" s="14"/>
      <c r="F86" s="14"/>
      <c r="G86" s="14">
        <v>13024</v>
      </c>
      <c r="H86" s="15">
        <v>30</v>
      </c>
      <c r="I86" s="15">
        <v>16</v>
      </c>
      <c r="J86" s="1"/>
      <c r="K86" s="15"/>
      <c r="L86" s="16"/>
      <c r="M86" s="17" t="s">
        <v>45</v>
      </c>
      <c r="N86" s="17" t="s">
        <v>66</v>
      </c>
      <c r="O86" s="17" t="s">
        <v>27</v>
      </c>
      <c r="P86" s="17" t="s">
        <v>20</v>
      </c>
    </row>
    <row r="87" spans="1:16" x14ac:dyDescent="0.2">
      <c r="J87" s="1"/>
    </row>
    <row r="88" spans="1:16" x14ac:dyDescent="0.2">
      <c r="A88" s="19" t="s">
        <v>66</v>
      </c>
      <c r="B88" s="2"/>
      <c r="C88" s="2"/>
      <c r="D88" s="2"/>
      <c r="E88" s="2"/>
      <c r="F88" s="2"/>
      <c r="G88" s="2"/>
      <c r="H88" s="18">
        <f>SUM(H84:H87)</f>
        <v>172.5369</v>
      </c>
      <c r="I88" s="18">
        <f t="shared" ref="I88:L88" si="9">SUM(I84:I87)</f>
        <v>82.468710000000002</v>
      </c>
      <c r="J88" s="18">
        <f t="shared" si="9"/>
        <v>100</v>
      </c>
      <c r="K88" s="18">
        <f t="shared" si="9"/>
        <v>150</v>
      </c>
      <c r="L88" s="18">
        <f t="shared" si="9"/>
        <v>5.0940000000000003</v>
      </c>
      <c r="M88" s="19"/>
      <c r="N88" s="19"/>
      <c r="O88" s="19"/>
      <c r="P88" s="19"/>
    </row>
    <row r="89" spans="1:16" x14ac:dyDescent="0.2">
      <c r="J89" s="1"/>
    </row>
    <row r="90" spans="1:16" x14ac:dyDescent="0.2">
      <c r="A90" s="14">
        <v>8</v>
      </c>
      <c r="B90" s="14">
        <v>6171</v>
      </c>
      <c r="C90" s="14">
        <v>5169</v>
      </c>
      <c r="D90" s="14">
        <v>803</v>
      </c>
      <c r="E90" s="14"/>
      <c r="F90" s="14"/>
      <c r="G90" s="14"/>
      <c r="H90" s="15">
        <v>194.99171000000001</v>
      </c>
      <c r="I90" s="15">
        <v>190.66526999999999</v>
      </c>
      <c r="J90" s="22">
        <v>450</v>
      </c>
      <c r="K90" s="15">
        <v>350</v>
      </c>
      <c r="L90" s="16">
        <v>79.579549999999998</v>
      </c>
      <c r="M90" s="17" t="s">
        <v>45</v>
      </c>
      <c r="N90" s="17" t="s">
        <v>67</v>
      </c>
      <c r="O90" s="17" t="s">
        <v>27</v>
      </c>
      <c r="P90" s="17"/>
    </row>
    <row r="91" spans="1:16" x14ac:dyDescent="0.2">
      <c r="A91" s="14">
        <v>8</v>
      </c>
      <c r="B91" s="14">
        <v>6171</v>
      </c>
      <c r="C91" s="14">
        <v>5169</v>
      </c>
      <c r="D91" s="14">
        <v>803</v>
      </c>
      <c r="E91" s="14"/>
      <c r="F91" s="14"/>
      <c r="G91" s="14">
        <v>13015</v>
      </c>
      <c r="H91" s="15">
        <v>10</v>
      </c>
      <c r="I91" s="15">
        <v>3</v>
      </c>
      <c r="J91" s="22"/>
      <c r="K91" s="15"/>
      <c r="L91" s="16"/>
      <c r="M91" s="17" t="s">
        <v>45</v>
      </c>
      <c r="N91" s="17" t="s">
        <v>67</v>
      </c>
      <c r="O91" s="17" t="s">
        <v>27</v>
      </c>
      <c r="P91" s="17" t="s">
        <v>19</v>
      </c>
    </row>
    <row r="92" spans="1:16" x14ac:dyDescent="0.2">
      <c r="A92" s="14">
        <v>8</v>
      </c>
      <c r="B92" s="14">
        <v>6171</v>
      </c>
      <c r="C92" s="14">
        <v>5169</v>
      </c>
      <c r="D92" s="14">
        <v>803</v>
      </c>
      <c r="E92" s="14"/>
      <c r="F92" s="14"/>
      <c r="G92" s="14">
        <v>13024</v>
      </c>
      <c r="H92" s="15">
        <v>20</v>
      </c>
      <c r="I92" s="15">
        <v>21</v>
      </c>
      <c r="J92" s="1"/>
      <c r="K92" s="15"/>
      <c r="L92" s="16"/>
      <c r="M92" s="17" t="s">
        <v>45</v>
      </c>
      <c r="N92" s="17" t="s">
        <v>67</v>
      </c>
      <c r="O92" s="17" t="s">
        <v>27</v>
      </c>
      <c r="P92" s="17" t="s">
        <v>20</v>
      </c>
    </row>
    <row r="93" spans="1:16" x14ac:dyDescent="0.2">
      <c r="J93" s="1"/>
    </row>
    <row r="94" spans="1:16" x14ac:dyDescent="0.2">
      <c r="A94" s="19" t="s">
        <v>67</v>
      </c>
      <c r="B94" s="2"/>
      <c r="C94" s="2"/>
      <c r="D94" s="2"/>
      <c r="E94" s="2"/>
      <c r="F94" s="2"/>
      <c r="G94" s="2"/>
      <c r="H94" s="18">
        <f>SUM(H89:H93)</f>
        <v>224.99171000000001</v>
      </c>
      <c r="I94" s="18">
        <f t="shared" ref="I94:L94" si="10">SUM(I89:I93)</f>
        <v>214.66526999999999</v>
      </c>
      <c r="J94" s="18">
        <f t="shared" si="10"/>
        <v>450</v>
      </c>
      <c r="K94" s="18">
        <f t="shared" si="10"/>
        <v>350</v>
      </c>
      <c r="L94" s="18">
        <f t="shared" si="10"/>
        <v>79.579549999999998</v>
      </c>
      <c r="M94" s="19"/>
      <c r="N94" s="19"/>
      <c r="O94" s="19"/>
      <c r="P94" s="19"/>
    </row>
    <row r="95" spans="1:16" x14ac:dyDescent="0.2">
      <c r="J95" s="1"/>
    </row>
    <row r="96" spans="1:16" x14ac:dyDescent="0.2">
      <c r="A96" s="14">
        <v>8</v>
      </c>
      <c r="B96" s="14">
        <v>6171</v>
      </c>
      <c r="C96" s="14">
        <v>5161</v>
      </c>
      <c r="D96" s="14">
        <v>804</v>
      </c>
      <c r="E96" s="14"/>
      <c r="F96" s="14"/>
      <c r="G96" s="14"/>
      <c r="H96" s="15">
        <v>825.87649999999996</v>
      </c>
      <c r="I96" s="15">
        <v>650.18629999999996</v>
      </c>
      <c r="J96" s="1">
        <v>1100</v>
      </c>
      <c r="K96" s="15">
        <v>1100</v>
      </c>
      <c r="L96" s="16">
        <v>317.66879</v>
      </c>
      <c r="M96" s="17" t="s">
        <v>52</v>
      </c>
      <c r="N96" s="17" t="s">
        <v>68</v>
      </c>
      <c r="O96" s="17" t="s">
        <v>27</v>
      </c>
      <c r="P96" s="17"/>
    </row>
    <row r="97" spans="1:16" x14ac:dyDescent="0.2">
      <c r="J97" s="1"/>
    </row>
    <row r="98" spans="1:16" x14ac:dyDescent="0.2">
      <c r="A98" s="19" t="s">
        <v>68</v>
      </c>
      <c r="B98" s="2"/>
      <c r="C98" s="2"/>
      <c r="D98" s="2"/>
      <c r="E98" s="2"/>
      <c r="F98" s="2"/>
      <c r="G98" s="2"/>
      <c r="H98" s="18">
        <f>SUM(H95:H97)</f>
        <v>825.87649999999996</v>
      </c>
      <c r="I98" s="18">
        <f t="shared" ref="I98:L98" si="11">SUM(I95:I97)</f>
        <v>650.18629999999996</v>
      </c>
      <c r="J98" s="18">
        <f t="shared" si="11"/>
        <v>1100</v>
      </c>
      <c r="K98" s="18">
        <f t="shared" si="11"/>
        <v>1100</v>
      </c>
      <c r="L98" s="18">
        <f t="shared" si="11"/>
        <v>317.66879</v>
      </c>
      <c r="M98" s="19"/>
      <c r="N98" s="19"/>
      <c r="O98" s="19"/>
      <c r="P98" s="19"/>
    </row>
    <row r="99" spans="1:16" x14ac:dyDescent="0.2">
      <c r="J99" s="1"/>
    </row>
    <row r="100" spans="1:16" x14ac:dyDescent="0.2">
      <c r="A100" s="14">
        <v>8</v>
      </c>
      <c r="B100" s="14">
        <v>6171</v>
      </c>
      <c r="C100" s="14">
        <v>5123</v>
      </c>
      <c r="D100" s="14">
        <v>888</v>
      </c>
      <c r="E100" s="14"/>
      <c r="F100" s="14"/>
      <c r="G100" s="14"/>
      <c r="H100" s="15">
        <v>0</v>
      </c>
      <c r="I100" s="15">
        <v>86.296009999999995</v>
      </c>
      <c r="J100" s="20">
        <v>100</v>
      </c>
      <c r="K100" s="15">
        <v>100</v>
      </c>
      <c r="L100" s="16">
        <v>19.239000000000001</v>
      </c>
      <c r="M100" s="17" t="s">
        <v>69</v>
      </c>
      <c r="N100" s="17" t="s">
        <v>33</v>
      </c>
      <c r="O100" s="17" t="s">
        <v>27</v>
      </c>
      <c r="P100" s="17"/>
    </row>
    <row r="101" spans="1:16" x14ac:dyDescent="0.2">
      <c r="A101" s="14">
        <v>8</v>
      </c>
      <c r="B101" s="14">
        <v>6171</v>
      </c>
      <c r="C101" s="14">
        <v>5137</v>
      </c>
      <c r="D101" s="14">
        <v>888</v>
      </c>
      <c r="E101" s="14"/>
      <c r="F101" s="14"/>
      <c r="G101" s="14"/>
      <c r="H101" s="15">
        <v>1092.2033300000001</v>
      </c>
      <c r="I101" s="15">
        <v>858.49330999999995</v>
      </c>
      <c r="J101" s="20">
        <v>1000</v>
      </c>
      <c r="K101" s="15">
        <v>4006</v>
      </c>
      <c r="L101" s="16">
        <v>2361.2175000000002</v>
      </c>
      <c r="M101" s="17" t="s">
        <v>70</v>
      </c>
      <c r="N101" s="17" t="s">
        <v>33</v>
      </c>
      <c r="O101" s="17" t="s">
        <v>27</v>
      </c>
      <c r="P101" s="17"/>
    </row>
    <row r="102" spans="1:16" x14ac:dyDescent="0.2">
      <c r="A102" s="14">
        <v>8</v>
      </c>
      <c r="B102" s="14">
        <v>6171</v>
      </c>
      <c r="C102" s="14">
        <v>5137</v>
      </c>
      <c r="D102" s="14">
        <v>888</v>
      </c>
      <c r="E102" s="14"/>
      <c r="F102" s="14"/>
      <c r="G102" s="14">
        <v>13015</v>
      </c>
      <c r="H102" s="15"/>
      <c r="I102" s="15">
        <v>30</v>
      </c>
      <c r="J102" s="20"/>
      <c r="K102" s="15"/>
      <c r="L102" s="16"/>
      <c r="M102" s="17" t="s">
        <v>70</v>
      </c>
      <c r="N102" s="17" t="s">
        <v>33</v>
      </c>
      <c r="O102" s="17" t="s">
        <v>27</v>
      </c>
      <c r="P102" s="17" t="s">
        <v>19</v>
      </c>
    </row>
    <row r="103" spans="1:16" x14ac:dyDescent="0.2">
      <c r="A103" s="14">
        <v>8</v>
      </c>
      <c r="B103" s="14">
        <v>6171</v>
      </c>
      <c r="C103" s="14">
        <v>5137</v>
      </c>
      <c r="D103" s="14">
        <v>888</v>
      </c>
      <c r="E103" s="14"/>
      <c r="F103" s="14"/>
      <c r="G103" s="14">
        <v>13024</v>
      </c>
      <c r="H103" s="15">
        <v>10</v>
      </c>
      <c r="I103" s="15">
        <v>139</v>
      </c>
      <c r="J103" s="20"/>
      <c r="K103" s="15"/>
      <c r="L103" s="16">
        <v>0</v>
      </c>
      <c r="M103" s="17" t="s">
        <v>70</v>
      </c>
      <c r="N103" s="17" t="s">
        <v>33</v>
      </c>
      <c r="O103" s="17" t="s">
        <v>27</v>
      </c>
      <c r="P103" s="17" t="s">
        <v>20</v>
      </c>
    </row>
    <row r="104" spans="1:16" x14ac:dyDescent="0.2">
      <c r="A104" s="14">
        <v>8</v>
      </c>
      <c r="B104" s="14">
        <v>6171</v>
      </c>
      <c r="C104" s="14">
        <v>5139</v>
      </c>
      <c r="D104" s="14">
        <v>888</v>
      </c>
      <c r="E104" s="14"/>
      <c r="F104" s="14"/>
      <c r="G104" s="14"/>
      <c r="H104" s="15">
        <v>1598.1423199999999</v>
      </c>
      <c r="I104" s="15">
        <v>1584.9848400000001</v>
      </c>
      <c r="J104" s="24">
        <v>1900</v>
      </c>
      <c r="K104" s="15">
        <v>2100</v>
      </c>
      <c r="L104" s="16">
        <v>729.39693</v>
      </c>
      <c r="M104" s="17" t="s">
        <v>43</v>
      </c>
      <c r="N104" s="17" t="s">
        <v>33</v>
      </c>
      <c r="O104" s="17" t="s">
        <v>27</v>
      </c>
      <c r="P104" s="17"/>
    </row>
    <row r="105" spans="1:16" x14ac:dyDescent="0.2">
      <c r="A105" s="14">
        <v>8</v>
      </c>
      <c r="B105" s="14">
        <v>6171</v>
      </c>
      <c r="C105" s="14">
        <v>5139</v>
      </c>
      <c r="D105" s="14">
        <v>888</v>
      </c>
      <c r="E105" s="14"/>
      <c r="F105" s="14"/>
      <c r="G105" s="14">
        <v>13015</v>
      </c>
      <c r="H105" s="15">
        <v>21</v>
      </c>
      <c r="I105" s="15">
        <v>18</v>
      </c>
      <c r="J105" s="1"/>
      <c r="K105" s="15"/>
      <c r="L105" s="16"/>
      <c r="M105" s="17" t="s">
        <v>43</v>
      </c>
      <c r="N105" s="17" t="s">
        <v>33</v>
      </c>
      <c r="O105" s="17" t="s">
        <v>27</v>
      </c>
      <c r="P105" s="17" t="s">
        <v>19</v>
      </c>
    </row>
    <row r="106" spans="1:16" x14ac:dyDescent="0.2">
      <c r="A106" s="14">
        <v>8</v>
      </c>
      <c r="B106" s="14">
        <v>6171</v>
      </c>
      <c r="C106" s="14">
        <v>5139</v>
      </c>
      <c r="D106" s="14">
        <v>888</v>
      </c>
      <c r="E106" s="14"/>
      <c r="F106" s="14"/>
      <c r="G106" s="14">
        <v>13024</v>
      </c>
      <c r="H106" s="15">
        <v>30</v>
      </c>
      <c r="I106" s="15">
        <v>67</v>
      </c>
      <c r="J106" s="1"/>
      <c r="K106" s="15"/>
      <c r="L106" s="16">
        <v>0</v>
      </c>
      <c r="M106" s="17" t="s">
        <v>43</v>
      </c>
      <c r="N106" s="17" t="s">
        <v>33</v>
      </c>
      <c r="O106" s="17" t="s">
        <v>27</v>
      </c>
      <c r="P106" s="17" t="s">
        <v>20</v>
      </c>
    </row>
    <row r="107" spans="1:16" x14ac:dyDescent="0.2">
      <c r="A107" s="14">
        <v>8</v>
      </c>
      <c r="B107" s="14">
        <v>6171</v>
      </c>
      <c r="C107" s="14">
        <v>5151</v>
      </c>
      <c r="D107" s="14">
        <v>888</v>
      </c>
      <c r="E107" s="14"/>
      <c r="F107" s="14"/>
      <c r="G107" s="14"/>
      <c r="H107" s="15">
        <v>423.15600000000001</v>
      </c>
      <c r="I107" s="15">
        <v>429.39400000000001</v>
      </c>
      <c r="J107" s="20">
        <v>700</v>
      </c>
      <c r="K107" s="15">
        <v>600</v>
      </c>
      <c r="L107" s="16">
        <v>255.54</v>
      </c>
      <c r="M107" s="17" t="s">
        <v>71</v>
      </c>
      <c r="N107" s="17" t="s">
        <v>33</v>
      </c>
      <c r="O107" s="17" t="s">
        <v>27</v>
      </c>
      <c r="P107" s="17"/>
    </row>
    <row r="108" spans="1:16" x14ac:dyDescent="0.2">
      <c r="A108" s="14">
        <v>8</v>
      </c>
      <c r="B108" s="14">
        <v>6171</v>
      </c>
      <c r="C108" s="14">
        <v>5151</v>
      </c>
      <c r="D108" s="14">
        <v>888</v>
      </c>
      <c r="E108" s="14"/>
      <c r="F108" s="14"/>
      <c r="G108" s="14">
        <v>13024</v>
      </c>
      <c r="H108" s="15">
        <v>20</v>
      </c>
      <c r="I108" s="15">
        <v>30</v>
      </c>
      <c r="J108" s="1"/>
      <c r="K108" s="15"/>
      <c r="L108" s="16"/>
      <c r="M108" s="17" t="s">
        <v>71</v>
      </c>
      <c r="N108" s="17" t="s">
        <v>33</v>
      </c>
      <c r="O108" s="17" t="s">
        <v>27</v>
      </c>
      <c r="P108" s="17" t="s">
        <v>20</v>
      </c>
    </row>
    <row r="109" spans="1:16" x14ac:dyDescent="0.2">
      <c r="A109" s="14">
        <v>8</v>
      </c>
      <c r="B109" s="14">
        <v>6171</v>
      </c>
      <c r="C109" s="14">
        <v>5152</v>
      </c>
      <c r="D109" s="14">
        <v>888</v>
      </c>
      <c r="E109" s="14"/>
      <c r="F109" s="14"/>
      <c r="G109" s="14"/>
      <c r="H109" s="15">
        <v>1663.28899</v>
      </c>
      <c r="I109" s="15">
        <v>2087.0189599999999</v>
      </c>
      <c r="J109" s="20">
        <v>2100</v>
      </c>
      <c r="K109" s="15">
        <v>2000</v>
      </c>
      <c r="L109" s="16">
        <v>1330.5868399999999</v>
      </c>
      <c r="M109" s="17" t="s">
        <v>72</v>
      </c>
      <c r="N109" s="17" t="s">
        <v>33</v>
      </c>
      <c r="O109" s="17" t="s">
        <v>27</v>
      </c>
      <c r="P109" s="17"/>
    </row>
    <row r="110" spans="1:16" x14ac:dyDescent="0.2">
      <c r="A110" s="14">
        <v>8</v>
      </c>
      <c r="B110" s="14">
        <v>6171</v>
      </c>
      <c r="C110" s="14">
        <v>5152</v>
      </c>
      <c r="D110" s="14">
        <v>888</v>
      </c>
      <c r="E110" s="14"/>
      <c r="F110" s="14"/>
      <c r="G110" s="14">
        <v>13024</v>
      </c>
      <c r="H110" s="15">
        <v>100</v>
      </c>
      <c r="I110" s="15">
        <v>95</v>
      </c>
      <c r="J110" s="1"/>
      <c r="K110" s="15"/>
      <c r="L110" s="16"/>
      <c r="M110" s="17" t="s">
        <v>72</v>
      </c>
      <c r="N110" s="17" t="s">
        <v>33</v>
      </c>
      <c r="O110" s="17" t="s">
        <v>27</v>
      </c>
      <c r="P110" s="17" t="s">
        <v>20</v>
      </c>
    </row>
    <row r="111" spans="1:16" x14ac:dyDescent="0.2">
      <c r="A111" s="14">
        <v>8</v>
      </c>
      <c r="B111" s="14">
        <v>6171</v>
      </c>
      <c r="C111" s="14">
        <v>5153</v>
      </c>
      <c r="D111" s="14">
        <v>888</v>
      </c>
      <c r="E111" s="14"/>
      <c r="F111" s="14"/>
      <c r="G111" s="14"/>
      <c r="H111" s="15">
        <v>4651.5002599999998</v>
      </c>
      <c r="I111" s="15">
        <v>1914.8</v>
      </c>
      <c r="J111" s="20">
        <v>2500</v>
      </c>
      <c r="K111" s="15">
        <v>6000</v>
      </c>
      <c r="L111" s="16">
        <v>1118.2</v>
      </c>
      <c r="M111" s="17" t="s">
        <v>73</v>
      </c>
      <c r="N111" s="17" t="s">
        <v>33</v>
      </c>
      <c r="O111" s="17" t="s">
        <v>27</v>
      </c>
      <c r="P111" s="17"/>
    </row>
    <row r="112" spans="1:16" x14ac:dyDescent="0.2">
      <c r="A112" s="14">
        <v>8</v>
      </c>
      <c r="B112" s="14">
        <v>6171</v>
      </c>
      <c r="C112" s="14">
        <v>5154</v>
      </c>
      <c r="D112" s="14">
        <v>888</v>
      </c>
      <c r="E112" s="14"/>
      <c r="F112" s="14"/>
      <c r="G112" s="14"/>
      <c r="H112" s="15">
        <v>2202.7130000000002</v>
      </c>
      <c r="I112" s="15">
        <v>2440.0314499999999</v>
      </c>
      <c r="J112" s="20">
        <v>3000</v>
      </c>
      <c r="K112" s="15">
        <v>5000</v>
      </c>
      <c r="L112" s="16">
        <v>1213.13408</v>
      </c>
      <c r="M112" s="17" t="s">
        <v>74</v>
      </c>
      <c r="N112" s="17" t="s">
        <v>33</v>
      </c>
      <c r="O112" s="17" t="s">
        <v>27</v>
      </c>
      <c r="P112" s="17"/>
    </row>
    <row r="113" spans="1:16" x14ac:dyDescent="0.2">
      <c r="A113" s="14">
        <v>8</v>
      </c>
      <c r="B113" s="14">
        <v>6171</v>
      </c>
      <c r="C113" s="14">
        <v>5154</v>
      </c>
      <c r="D113" s="14">
        <v>888</v>
      </c>
      <c r="E113" s="14"/>
      <c r="F113" s="14"/>
      <c r="G113" s="14">
        <v>13024</v>
      </c>
      <c r="H113" s="15">
        <v>100</v>
      </c>
      <c r="I113" s="15">
        <v>95</v>
      </c>
      <c r="J113" s="1"/>
      <c r="K113" s="15"/>
      <c r="L113" s="16"/>
      <c r="M113" s="17" t="s">
        <v>74</v>
      </c>
      <c r="N113" s="17" t="s">
        <v>33</v>
      </c>
      <c r="O113" s="17" t="s">
        <v>27</v>
      </c>
      <c r="P113" s="17" t="s">
        <v>20</v>
      </c>
    </row>
    <row r="114" spans="1:16" x14ac:dyDescent="0.2">
      <c r="A114" s="14">
        <v>8</v>
      </c>
      <c r="B114" s="14">
        <v>6171</v>
      </c>
      <c r="C114" s="14">
        <v>5156</v>
      </c>
      <c r="D114" s="14">
        <v>888</v>
      </c>
      <c r="E114" s="14"/>
      <c r="F114" s="14"/>
      <c r="G114" s="14"/>
      <c r="H114" s="15">
        <v>410.95445999999998</v>
      </c>
      <c r="I114" s="15">
        <v>322.46953000000002</v>
      </c>
      <c r="J114" s="20">
        <v>400</v>
      </c>
      <c r="K114" s="15">
        <v>500</v>
      </c>
      <c r="L114" s="16">
        <v>161.33125000000001</v>
      </c>
      <c r="M114" s="17" t="s">
        <v>75</v>
      </c>
      <c r="N114" s="17" t="s">
        <v>33</v>
      </c>
      <c r="O114" s="17" t="s">
        <v>27</v>
      </c>
      <c r="P114" s="17"/>
    </row>
    <row r="115" spans="1:16" x14ac:dyDescent="0.2">
      <c r="A115" s="14">
        <v>8</v>
      </c>
      <c r="B115" s="14">
        <v>6171</v>
      </c>
      <c r="C115" s="14">
        <v>5156</v>
      </c>
      <c r="D115" s="14">
        <v>888</v>
      </c>
      <c r="E115" s="14"/>
      <c r="F115" s="14"/>
      <c r="G115" s="14">
        <v>13024</v>
      </c>
      <c r="H115" s="15">
        <v>30</v>
      </c>
      <c r="I115" s="15">
        <v>80</v>
      </c>
      <c r="J115" s="1"/>
      <c r="K115" s="15"/>
      <c r="L115" s="16"/>
      <c r="M115" s="17" t="s">
        <v>75</v>
      </c>
      <c r="N115" s="17" t="s">
        <v>33</v>
      </c>
      <c r="O115" s="17" t="s">
        <v>27</v>
      </c>
      <c r="P115" s="17" t="s">
        <v>20</v>
      </c>
    </row>
    <row r="116" spans="1:16" x14ac:dyDescent="0.2">
      <c r="A116" s="14">
        <v>8</v>
      </c>
      <c r="B116" s="14">
        <v>6171</v>
      </c>
      <c r="C116" s="14">
        <v>5162</v>
      </c>
      <c r="D116" s="14">
        <v>888</v>
      </c>
      <c r="E116" s="14"/>
      <c r="F116" s="14"/>
      <c r="G116" s="14"/>
      <c r="H116" s="15">
        <v>798.22748999999999</v>
      </c>
      <c r="I116" s="15">
        <v>812.96416999999997</v>
      </c>
      <c r="J116" s="20">
        <v>900</v>
      </c>
      <c r="K116" s="15">
        <v>900</v>
      </c>
      <c r="L116" s="16">
        <v>449.84886</v>
      </c>
      <c r="M116" s="17" t="s">
        <v>44</v>
      </c>
      <c r="N116" s="17" t="s">
        <v>33</v>
      </c>
      <c r="O116" s="17" t="s">
        <v>27</v>
      </c>
      <c r="P116" s="17"/>
    </row>
    <row r="117" spans="1:16" x14ac:dyDescent="0.2">
      <c r="A117" s="14">
        <v>8</v>
      </c>
      <c r="B117" s="14">
        <v>6171</v>
      </c>
      <c r="C117" s="14">
        <v>5162</v>
      </c>
      <c r="D117" s="14">
        <v>888</v>
      </c>
      <c r="E117" s="14"/>
      <c r="F117" s="14"/>
      <c r="G117" s="14">
        <v>13024</v>
      </c>
      <c r="H117" s="15">
        <v>70</v>
      </c>
      <c r="I117" s="15">
        <v>80</v>
      </c>
      <c r="J117" s="1"/>
      <c r="K117" s="15"/>
      <c r="L117" s="16"/>
      <c r="M117" s="17" t="s">
        <v>44</v>
      </c>
      <c r="N117" s="17" t="s">
        <v>33</v>
      </c>
      <c r="O117" s="17" t="s">
        <v>27</v>
      </c>
      <c r="P117" s="17" t="s">
        <v>20</v>
      </c>
    </row>
    <row r="118" spans="1:16" x14ac:dyDescent="0.2">
      <c r="A118" s="14">
        <v>8</v>
      </c>
      <c r="B118" s="14">
        <v>6171</v>
      </c>
      <c r="C118" s="14">
        <v>5164</v>
      </c>
      <c r="D118" s="14">
        <v>888</v>
      </c>
      <c r="E118" s="14"/>
      <c r="F118" s="14"/>
      <c r="G118" s="14"/>
      <c r="H118" s="15">
        <v>23.890239999999999</v>
      </c>
      <c r="I118" s="15">
        <v>537.53039999999999</v>
      </c>
      <c r="J118" s="20">
        <v>540</v>
      </c>
      <c r="K118" s="15">
        <v>540</v>
      </c>
      <c r="L118" s="16">
        <v>268.76519999999999</v>
      </c>
      <c r="M118" s="17" t="s">
        <v>76</v>
      </c>
      <c r="N118" s="17" t="s">
        <v>33</v>
      </c>
      <c r="O118" s="17" t="s">
        <v>27</v>
      </c>
      <c r="P118" s="17"/>
    </row>
    <row r="119" spans="1:16" x14ac:dyDescent="0.2">
      <c r="A119" s="14">
        <v>8</v>
      </c>
      <c r="B119" s="14">
        <v>6171</v>
      </c>
      <c r="C119" s="14">
        <v>5169</v>
      </c>
      <c r="D119" s="14">
        <v>888</v>
      </c>
      <c r="E119" s="14"/>
      <c r="F119" s="14"/>
      <c r="G119" s="14"/>
      <c r="H119" s="15">
        <v>3758.1676699999998</v>
      </c>
      <c r="I119" s="15">
        <v>4041.66</v>
      </c>
      <c r="J119" s="20">
        <v>5000</v>
      </c>
      <c r="K119" s="15">
        <v>5500</v>
      </c>
      <c r="L119" s="16">
        <v>2252.1740199999999</v>
      </c>
      <c r="M119" s="17" t="s">
        <v>45</v>
      </c>
      <c r="N119" s="17" t="s">
        <v>33</v>
      </c>
      <c r="O119" s="17" t="s">
        <v>27</v>
      </c>
      <c r="P119" s="17"/>
    </row>
    <row r="120" spans="1:16" x14ac:dyDescent="0.2">
      <c r="A120" s="14">
        <v>8</v>
      </c>
      <c r="B120" s="14">
        <v>6171</v>
      </c>
      <c r="C120" s="14">
        <v>5171</v>
      </c>
      <c r="D120" s="14">
        <v>888</v>
      </c>
      <c r="E120" s="14"/>
      <c r="F120" s="14"/>
      <c r="G120" s="14"/>
      <c r="H120" s="15">
        <v>2835.6606299999999</v>
      </c>
      <c r="I120" s="15">
        <v>2677.2342400000002</v>
      </c>
      <c r="J120" s="20">
        <v>2500</v>
      </c>
      <c r="K120" s="15">
        <v>2500</v>
      </c>
      <c r="L120" s="16">
        <v>1352.4651899999999</v>
      </c>
      <c r="M120" s="17" t="s">
        <v>77</v>
      </c>
      <c r="N120" s="17" t="s">
        <v>33</v>
      </c>
      <c r="O120" s="17" t="s">
        <v>27</v>
      </c>
      <c r="P120" s="17"/>
    </row>
    <row r="121" spans="1:16" x14ac:dyDescent="0.2">
      <c r="A121" s="14">
        <v>8</v>
      </c>
      <c r="B121" s="14">
        <v>6171</v>
      </c>
      <c r="C121" s="14">
        <v>5178</v>
      </c>
      <c r="D121" s="14">
        <v>888</v>
      </c>
      <c r="E121" s="14"/>
      <c r="F121" s="14"/>
      <c r="G121" s="14"/>
      <c r="H121" s="15">
        <v>0</v>
      </c>
      <c r="I121" s="15">
        <v>0</v>
      </c>
      <c r="J121" s="20">
        <v>280</v>
      </c>
      <c r="K121" s="15">
        <v>190</v>
      </c>
      <c r="L121" s="16">
        <v>0</v>
      </c>
      <c r="M121" s="17" t="s">
        <v>63</v>
      </c>
      <c r="N121" s="17" t="s">
        <v>33</v>
      </c>
      <c r="O121" s="17" t="s">
        <v>27</v>
      </c>
      <c r="P121" s="17"/>
    </row>
    <row r="122" spans="1:16" x14ac:dyDescent="0.2">
      <c r="A122" s="14">
        <v>8</v>
      </c>
      <c r="B122" s="14">
        <v>6171</v>
      </c>
      <c r="C122" s="14">
        <v>5179</v>
      </c>
      <c r="D122" s="14">
        <v>888</v>
      </c>
      <c r="E122" s="14"/>
      <c r="F122" s="14"/>
      <c r="G122" s="14"/>
      <c r="H122" s="15">
        <v>0.35</v>
      </c>
      <c r="I122" s="15"/>
      <c r="J122" s="20">
        <v>1</v>
      </c>
      <c r="K122" s="15">
        <v>1</v>
      </c>
      <c r="L122" s="16">
        <v>0.35</v>
      </c>
      <c r="M122" s="17" t="s">
        <v>78</v>
      </c>
      <c r="N122" s="17" t="s">
        <v>33</v>
      </c>
      <c r="O122" s="17" t="s">
        <v>27</v>
      </c>
      <c r="P122" s="17"/>
    </row>
    <row r="123" spans="1:16" x14ac:dyDescent="0.2">
      <c r="A123" s="14">
        <v>8</v>
      </c>
      <c r="B123" s="14">
        <v>6171</v>
      </c>
      <c r="C123" s="14">
        <v>5192</v>
      </c>
      <c r="D123" s="14">
        <v>888</v>
      </c>
      <c r="E123" s="14"/>
      <c r="F123" s="14"/>
      <c r="G123" s="14"/>
      <c r="H123" s="15"/>
      <c r="I123" s="15">
        <v>30.53</v>
      </c>
      <c r="J123" s="20">
        <v>50</v>
      </c>
      <c r="K123" s="15">
        <v>100</v>
      </c>
      <c r="L123" s="16"/>
      <c r="M123" s="17" t="s">
        <v>79</v>
      </c>
      <c r="N123" s="17" t="s">
        <v>33</v>
      </c>
      <c r="O123" s="17" t="s">
        <v>27</v>
      </c>
      <c r="P123" s="17"/>
    </row>
    <row r="124" spans="1:16" x14ac:dyDescent="0.2">
      <c r="A124" s="14">
        <v>8</v>
      </c>
      <c r="B124" s="14">
        <v>6171</v>
      </c>
      <c r="C124" s="14">
        <v>5362</v>
      </c>
      <c r="D124" s="14">
        <v>888</v>
      </c>
      <c r="E124" s="14"/>
      <c r="F124" s="14"/>
      <c r="G124" s="14"/>
      <c r="H124" s="15">
        <v>12.31</v>
      </c>
      <c r="I124" s="15">
        <v>12.5</v>
      </c>
      <c r="J124" s="20">
        <v>15</v>
      </c>
      <c r="K124" s="15">
        <v>20</v>
      </c>
      <c r="L124" s="16">
        <v>9.76</v>
      </c>
      <c r="M124" s="17" t="s">
        <v>80</v>
      </c>
      <c r="N124" s="17" t="s">
        <v>33</v>
      </c>
      <c r="O124" s="17" t="s">
        <v>27</v>
      </c>
      <c r="P124" s="17"/>
    </row>
    <row r="125" spans="1:16" x14ac:dyDescent="0.2">
      <c r="A125" s="14">
        <v>8</v>
      </c>
      <c r="B125" s="14">
        <v>6171</v>
      </c>
      <c r="C125" s="14">
        <v>5365</v>
      </c>
      <c r="D125" s="14">
        <v>888</v>
      </c>
      <c r="E125" s="14"/>
      <c r="F125" s="14"/>
      <c r="G125" s="14"/>
      <c r="H125" s="15"/>
      <c r="I125" s="15">
        <v>0.8</v>
      </c>
      <c r="J125" s="1"/>
      <c r="K125" s="15"/>
      <c r="L125" s="16"/>
      <c r="M125" s="17" t="s">
        <v>81</v>
      </c>
      <c r="N125" s="17" t="s">
        <v>33</v>
      </c>
      <c r="O125" s="17" t="s">
        <v>27</v>
      </c>
      <c r="P125" s="17"/>
    </row>
    <row r="126" spans="1:16" x14ac:dyDescent="0.2">
      <c r="A126" s="14">
        <v>8</v>
      </c>
      <c r="B126" s="14">
        <v>6171</v>
      </c>
      <c r="C126" s="14">
        <v>6121</v>
      </c>
      <c r="D126" s="14">
        <v>888</v>
      </c>
      <c r="E126" s="14"/>
      <c r="F126" s="14"/>
      <c r="G126" s="14"/>
      <c r="H126" s="15"/>
      <c r="I126" s="15">
        <v>590.27188000000001</v>
      </c>
      <c r="J126" s="20">
        <v>2310</v>
      </c>
      <c r="K126" s="15">
        <v>244</v>
      </c>
      <c r="L126" s="16">
        <v>243.02850000000001</v>
      </c>
      <c r="M126" s="17" t="s">
        <v>82</v>
      </c>
      <c r="N126" s="17" t="s">
        <v>33</v>
      </c>
      <c r="O126" s="17" t="s">
        <v>27</v>
      </c>
      <c r="P126" s="17"/>
    </row>
    <row r="127" spans="1:16" x14ac:dyDescent="0.2">
      <c r="A127" s="14">
        <v>8</v>
      </c>
      <c r="B127" s="14">
        <v>6171</v>
      </c>
      <c r="C127" s="14">
        <v>6122</v>
      </c>
      <c r="D127" s="14">
        <v>888</v>
      </c>
      <c r="E127" s="14"/>
      <c r="F127" s="14"/>
      <c r="G127" s="14"/>
      <c r="H127" s="15">
        <v>46.948</v>
      </c>
      <c r="I127" s="15">
        <v>311.99849999999998</v>
      </c>
      <c r="J127" s="20">
        <v>1550</v>
      </c>
      <c r="K127" s="15"/>
      <c r="L127" s="16"/>
      <c r="M127" s="17" t="s">
        <v>83</v>
      </c>
      <c r="N127" s="17" t="s">
        <v>33</v>
      </c>
      <c r="O127" s="17" t="s">
        <v>27</v>
      </c>
      <c r="P127" s="17"/>
    </row>
    <row r="128" spans="1:16" x14ac:dyDescent="0.2">
      <c r="A128" s="14">
        <v>8</v>
      </c>
      <c r="B128" s="14">
        <v>6171</v>
      </c>
      <c r="C128" s="14">
        <v>6123</v>
      </c>
      <c r="D128" s="14">
        <v>888</v>
      </c>
      <c r="E128" s="14"/>
      <c r="F128" s="14"/>
      <c r="G128" s="14"/>
      <c r="H128" s="15"/>
      <c r="I128" s="15">
        <v>2979.78935</v>
      </c>
      <c r="J128" s="20">
        <v>1500</v>
      </c>
      <c r="K128" s="15">
        <v>1700</v>
      </c>
      <c r="L128" s="16">
        <v>749.9</v>
      </c>
      <c r="M128" s="17" t="s">
        <v>84</v>
      </c>
      <c r="N128" s="17" t="s">
        <v>33</v>
      </c>
      <c r="O128" s="17" t="s">
        <v>27</v>
      </c>
      <c r="P128" s="17"/>
    </row>
    <row r="129" spans="1:16" x14ac:dyDescent="0.2">
      <c r="A129" s="14">
        <v>8</v>
      </c>
      <c r="B129" s="14">
        <v>6171</v>
      </c>
      <c r="C129" s="14">
        <v>6123</v>
      </c>
      <c r="D129" s="14">
        <v>888</v>
      </c>
      <c r="E129" s="14"/>
      <c r="F129" s="14"/>
      <c r="G129" s="14">
        <v>90505</v>
      </c>
      <c r="H129" s="15"/>
      <c r="I129" s="15">
        <v>900</v>
      </c>
      <c r="J129" s="1"/>
      <c r="K129" s="15"/>
      <c r="L129" s="16"/>
      <c r="M129" s="17" t="s">
        <v>84</v>
      </c>
      <c r="N129" s="17" t="s">
        <v>33</v>
      </c>
      <c r="O129" s="17" t="s">
        <v>27</v>
      </c>
      <c r="P129" s="17" t="s">
        <v>85</v>
      </c>
    </row>
    <row r="130" spans="1:16" x14ac:dyDescent="0.2">
      <c r="J130" s="1"/>
    </row>
    <row r="131" spans="1:16" x14ac:dyDescent="0.2">
      <c r="A131" s="19" t="s">
        <v>33</v>
      </c>
      <c r="B131" s="2"/>
      <c r="C131" s="2"/>
      <c r="D131" s="2"/>
      <c r="E131" s="2"/>
      <c r="F131" s="2"/>
      <c r="G131" s="2"/>
      <c r="H131" s="18">
        <f>SUM(H99:H130)</f>
        <v>19898.51239</v>
      </c>
      <c r="I131" s="18">
        <f t="shared" ref="I131:L131" si="12">SUM(I99:I130)</f>
        <v>23252.766639999998</v>
      </c>
      <c r="J131" s="18">
        <f t="shared" si="12"/>
        <v>26346</v>
      </c>
      <c r="K131" s="18">
        <f t="shared" si="12"/>
        <v>32001</v>
      </c>
      <c r="L131" s="18">
        <f t="shared" si="12"/>
        <v>12514.937370000001</v>
      </c>
      <c r="M131" s="19"/>
      <c r="N131" s="19"/>
      <c r="O131" s="19"/>
      <c r="P131" s="19"/>
    </row>
    <row r="132" spans="1:16" x14ac:dyDescent="0.2">
      <c r="J132" s="1"/>
    </row>
    <row r="133" spans="1:16" x14ac:dyDescent="0.2">
      <c r="A133" s="14">
        <v>8</v>
      </c>
      <c r="B133" s="14">
        <v>6171</v>
      </c>
      <c r="C133" s="14">
        <v>5169</v>
      </c>
      <c r="D133" s="14">
        <v>917</v>
      </c>
      <c r="E133" s="14"/>
      <c r="F133" s="14"/>
      <c r="G133" s="14"/>
      <c r="H133" s="15">
        <v>4325.308</v>
      </c>
      <c r="I133" s="15">
        <v>0</v>
      </c>
      <c r="J133" s="1"/>
      <c r="K133" s="15"/>
      <c r="L133" s="16"/>
      <c r="M133" s="17" t="s">
        <v>45</v>
      </c>
      <c r="N133" s="17" t="s">
        <v>86</v>
      </c>
      <c r="O133" s="17" t="s">
        <v>27</v>
      </c>
      <c r="P133" s="17"/>
    </row>
    <row r="134" spans="1:16" x14ac:dyDescent="0.2">
      <c r="A134" s="14">
        <v>8</v>
      </c>
      <c r="B134" s="14">
        <v>6171</v>
      </c>
      <c r="C134" s="14">
        <v>5499</v>
      </c>
      <c r="D134" s="14">
        <v>917</v>
      </c>
      <c r="E134" s="14"/>
      <c r="F134" s="14"/>
      <c r="G134" s="14"/>
      <c r="H134" s="15"/>
      <c r="I134" s="15">
        <v>3960.6320000000001</v>
      </c>
      <c r="J134" s="21">
        <v>4500</v>
      </c>
      <c r="K134" s="15">
        <v>4500</v>
      </c>
      <c r="L134" s="16">
        <v>1966.952</v>
      </c>
      <c r="M134" s="17" t="s">
        <v>57</v>
      </c>
      <c r="N134" s="23" t="s">
        <v>86</v>
      </c>
      <c r="O134" s="17" t="s">
        <v>27</v>
      </c>
      <c r="P134" s="17"/>
    </row>
    <row r="135" spans="1:16" x14ac:dyDescent="0.2">
      <c r="J135" s="1"/>
    </row>
    <row r="136" spans="1:16" x14ac:dyDescent="0.2">
      <c r="A136" s="19" t="s">
        <v>86</v>
      </c>
      <c r="B136" s="2"/>
      <c r="C136" s="2"/>
      <c r="D136" s="2"/>
      <c r="E136" s="2"/>
      <c r="F136" s="2"/>
      <c r="G136" s="2"/>
      <c r="H136" s="18">
        <f>SUM(H132:H135)</f>
        <v>4325.308</v>
      </c>
      <c r="I136" s="18">
        <f t="shared" ref="I136:L136" si="13">SUM(I132:I135)</f>
        <v>3960.6320000000001</v>
      </c>
      <c r="J136" s="18">
        <f t="shared" si="13"/>
        <v>4500</v>
      </c>
      <c r="K136" s="18">
        <f t="shared" si="13"/>
        <v>4500</v>
      </c>
      <c r="L136" s="18">
        <f t="shared" si="13"/>
        <v>1966.952</v>
      </c>
      <c r="M136" s="19"/>
      <c r="N136" s="19"/>
      <c r="O136" s="19"/>
      <c r="P136" s="19"/>
    </row>
    <row r="137" spans="1:16" x14ac:dyDescent="0.2">
      <c r="J137" s="1"/>
    </row>
    <row r="138" spans="1:16" x14ac:dyDescent="0.2">
      <c r="A138" s="14">
        <v>8</v>
      </c>
      <c r="B138" s="14">
        <v>6171</v>
      </c>
      <c r="C138" s="14">
        <v>5169</v>
      </c>
      <c r="D138" s="14">
        <v>918</v>
      </c>
      <c r="E138" s="14"/>
      <c r="F138" s="14"/>
      <c r="G138" s="14"/>
      <c r="H138" s="15">
        <v>3436.7294999999999</v>
      </c>
      <c r="I138" s="15">
        <v>3412.72433</v>
      </c>
      <c r="J138" s="21">
        <v>4028</v>
      </c>
      <c r="K138" s="15">
        <v>4000</v>
      </c>
      <c r="L138" s="16">
        <v>1797.53773</v>
      </c>
      <c r="M138" s="17" t="s">
        <v>45</v>
      </c>
      <c r="N138" s="23" t="s">
        <v>87</v>
      </c>
      <c r="O138" s="17" t="s">
        <v>27</v>
      </c>
      <c r="P138" s="17"/>
    </row>
    <row r="139" spans="1:16" x14ac:dyDescent="0.2">
      <c r="J139" s="1"/>
    </row>
    <row r="140" spans="1:16" x14ac:dyDescent="0.2">
      <c r="A140" s="19" t="s">
        <v>87</v>
      </c>
      <c r="B140" s="2"/>
      <c r="C140" s="2"/>
      <c r="D140" s="2"/>
      <c r="E140" s="2"/>
      <c r="F140" s="2"/>
      <c r="G140" s="2"/>
      <c r="H140" s="18">
        <f>SUM(H137:H139)</f>
        <v>3436.7294999999999</v>
      </c>
      <c r="I140" s="18">
        <f t="shared" ref="I140:L140" si="14">SUM(I137:I139)</f>
        <v>3412.72433</v>
      </c>
      <c r="J140" s="18">
        <f t="shared" si="14"/>
        <v>4028</v>
      </c>
      <c r="K140" s="18">
        <f t="shared" si="14"/>
        <v>4000</v>
      </c>
      <c r="L140" s="18">
        <f t="shared" si="14"/>
        <v>1797.53773</v>
      </c>
      <c r="M140" s="19"/>
      <c r="N140" s="19"/>
      <c r="O140" s="19"/>
      <c r="P140" s="19"/>
    </row>
    <row r="141" spans="1:16" x14ac:dyDescent="0.2">
      <c r="J141" s="1"/>
    </row>
    <row r="142" spans="1:16" x14ac:dyDescent="0.2">
      <c r="A142" s="14">
        <v>8</v>
      </c>
      <c r="B142" s="14">
        <v>6171</v>
      </c>
      <c r="C142" s="14">
        <v>5499</v>
      </c>
      <c r="D142" s="14">
        <v>919</v>
      </c>
      <c r="E142" s="14"/>
      <c r="F142" s="14"/>
      <c r="G142" s="14"/>
      <c r="H142" s="15">
        <v>2888.5</v>
      </c>
      <c r="I142" s="15">
        <v>3135</v>
      </c>
      <c r="J142" s="1">
        <v>3000</v>
      </c>
      <c r="K142" s="15">
        <v>3000</v>
      </c>
      <c r="L142" s="16">
        <v>1231</v>
      </c>
      <c r="M142" s="17" t="s">
        <v>57</v>
      </c>
      <c r="N142" s="17" t="s">
        <v>88</v>
      </c>
      <c r="O142" s="17" t="s">
        <v>27</v>
      </c>
      <c r="P142" s="17"/>
    </row>
    <row r="143" spans="1:16" x14ac:dyDescent="0.2">
      <c r="J143" s="1"/>
    </row>
    <row r="144" spans="1:16" x14ac:dyDescent="0.2">
      <c r="A144" s="19" t="s">
        <v>88</v>
      </c>
      <c r="B144" s="2"/>
      <c r="C144" s="2"/>
      <c r="D144" s="2"/>
      <c r="E144" s="2"/>
      <c r="F144" s="2"/>
      <c r="G144" s="2"/>
      <c r="H144" s="18">
        <f>SUM(H141:H143)</f>
        <v>2888.5</v>
      </c>
      <c r="I144" s="18">
        <f t="shared" ref="I144:L144" si="15">SUM(I141:I143)</f>
        <v>3135</v>
      </c>
      <c r="J144" s="18">
        <f t="shared" si="15"/>
        <v>3000</v>
      </c>
      <c r="K144" s="18">
        <f t="shared" si="15"/>
        <v>3000</v>
      </c>
      <c r="L144" s="18">
        <f t="shared" si="15"/>
        <v>1231</v>
      </c>
      <c r="M144" s="19"/>
      <c r="N144" s="19"/>
      <c r="O144" s="19"/>
      <c r="P144" s="19"/>
    </row>
    <row r="145" spans="1:16" x14ac:dyDescent="0.2">
      <c r="J145" s="1"/>
    </row>
    <row r="146" spans="1:16" x14ac:dyDescent="0.2">
      <c r="A146" s="14">
        <v>8</v>
      </c>
      <c r="B146" s="14">
        <v>6171</v>
      </c>
      <c r="C146" s="14">
        <v>5169</v>
      </c>
      <c r="D146" s="14">
        <v>920</v>
      </c>
      <c r="E146" s="14"/>
      <c r="F146" s="14"/>
      <c r="G146" s="14"/>
      <c r="H146" s="15">
        <v>123.9</v>
      </c>
      <c r="I146" s="15"/>
      <c r="J146" s="1"/>
      <c r="K146" s="15"/>
      <c r="L146" s="16"/>
      <c r="M146" s="17" t="s">
        <v>45</v>
      </c>
      <c r="N146" s="17" t="s">
        <v>89</v>
      </c>
      <c r="O146" s="17" t="s">
        <v>27</v>
      </c>
      <c r="P146" s="17"/>
    </row>
    <row r="147" spans="1:16" x14ac:dyDescent="0.2">
      <c r="A147" s="14">
        <v>8</v>
      </c>
      <c r="B147" s="14">
        <v>6171</v>
      </c>
      <c r="C147" s="14">
        <v>5499</v>
      </c>
      <c r="D147" s="14">
        <v>920</v>
      </c>
      <c r="E147" s="14"/>
      <c r="F147" s="14"/>
      <c r="G147" s="14"/>
      <c r="H147" s="15"/>
      <c r="I147" s="15">
        <v>87.5</v>
      </c>
      <c r="J147" s="22">
        <v>200</v>
      </c>
      <c r="K147" s="15">
        <v>238</v>
      </c>
      <c r="L147" s="16">
        <v>18</v>
      </c>
      <c r="M147" s="17" t="s">
        <v>57</v>
      </c>
      <c r="N147" s="17" t="s">
        <v>89</v>
      </c>
      <c r="O147" s="17" t="s">
        <v>27</v>
      </c>
      <c r="P147" s="17"/>
    </row>
    <row r="148" spans="1:16" x14ac:dyDescent="0.2">
      <c r="J148" s="1"/>
    </row>
    <row r="149" spans="1:16" x14ac:dyDescent="0.2">
      <c r="A149" s="19" t="s">
        <v>89</v>
      </c>
      <c r="B149" s="2"/>
      <c r="C149" s="2"/>
      <c r="D149" s="2"/>
      <c r="E149" s="2"/>
      <c r="F149" s="2"/>
      <c r="G149" s="2"/>
      <c r="H149" s="18">
        <f>SUM(H145:H148)</f>
        <v>123.9</v>
      </c>
      <c r="I149" s="18">
        <f t="shared" ref="I149:L149" si="16">SUM(I145:I148)</f>
        <v>87.5</v>
      </c>
      <c r="J149" s="18">
        <f t="shared" si="16"/>
        <v>200</v>
      </c>
      <c r="K149" s="18">
        <f t="shared" si="16"/>
        <v>238</v>
      </c>
      <c r="L149" s="18">
        <f t="shared" si="16"/>
        <v>18</v>
      </c>
      <c r="M149" s="19"/>
      <c r="N149" s="19"/>
      <c r="O149" s="19"/>
      <c r="P149" s="19"/>
    </row>
    <row r="150" spans="1:16" x14ac:dyDescent="0.2">
      <c r="J150" s="1"/>
    </row>
    <row r="151" spans="1:16" x14ac:dyDescent="0.2">
      <c r="A151" s="14">
        <v>8</v>
      </c>
      <c r="B151" s="14">
        <v>6171</v>
      </c>
      <c r="C151" s="14">
        <v>5139</v>
      </c>
      <c r="D151" s="14">
        <v>921</v>
      </c>
      <c r="E151" s="14"/>
      <c r="F151" s="14"/>
      <c r="G151" s="14"/>
      <c r="H151" s="15">
        <v>288.803</v>
      </c>
      <c r="I151" s="15">
        <v>212.636</v>
      </c>
      <c r="J151" s="1"/>
      <c r="K151" s="15"/>
      <c r="L151" s="16"/>
      <c r="M151" s="17" t="s">
        <v>43</v>
      </c>
      <c r="N151" s="17" t="s">
        <v>90</v>
      </c>
      <c r="O151" s="17" t="s">
        <v>27</v>
      </c>
      <c r="P151" s="17"/>
    </row>
    <row r="152" spans="1:16" x14ac:dyDescent="0.2">
      <c r="J152" s="1"/>
    </row>
    <row r="153" spans="1:16" x14ac:dyDescent="0.2">
      <c r="A153" s="19" t="s">
        <v>90</v>
      </c>
      <c r="B153" s="2"/>
      <c r="C153" s="2"/>
      <c r="D153" s="2"/>
      <c r="E153" s="2"/>
      <c r="F153" s="2"/>
      <c r="G153" s="2"/>
      <c r="H153" s="18">
        <f>SUM(H150:H152)</f>
        <v>288.803</v>
      </c>
      <c r="I153" s="18">
        <f t="shared" ref="I153:L153" si="17">SUM(I150:I152)</f>
        <v>212.636</v>
      </c>
      <c r="J153" s="18">
        <f t="shared" si="17"/>
        <v>0</v>
      </c>
      <c r="K153" s="18">
        <f t="shared" si="17"/>
        <v>0</v>
      </c>
      <c r="L153" s="18">
        <f t="shared" si="17"/>
        <v>0</v>
      </c>
      <c r="M153" s="19"/>
      <c r="N153" s="19"/>
      <c r="O153" s="19"/>
      <c r="P153" s="19"/>
    </row>
    <row r="154" spans="1:16" x14ac:dyDescent="0.2">
      <c r="J154" s="1"/>
    </row>
    <row r="155" spans="1:16" x14ac:dyDescent="0.2">
      <c r="A155" s="14">
        <v>8</v>
      </c>
      <c r="B155" s="14">
        <v>6171</v>
      </c>
      <c r="C155" s="14">
        <v>5178</v>
      </c>
      <c r="D155" s="14">
        <v>2424</v>
      </c>
      <c r="E155" s="14"/>
      <c r="F155" s="14"/>
      <c r="G155" s="14"/>
      <c r="H155" s="15">
        <v>92.055999999999997</v>
      </c>
      <c r="I155" s="15"/>
      <c r="J155" s="1"/>
      <c r="K155" s="15"/>
      <c r="L155" s="16"/>
      <c r="M155" s="17" t="s">
        <v>63</v>
      </c>
      <c r="N155" s="17" t="s">
        <v>91</v>
      </c>
      <c r="O155" s="17" t="s">
        <v>27</v>
      </c>
      <c r="P155" s="17"/>
    </row>
    <row r="156" spans="1:16" x14ac:dyDescent="0.2">
      <c r="A156" s="14">
        <v>8</v>
      </c>
      <c r="B156" s="14">
        <v>6171</v>
      </c>
      <c r="C156" s="14">
        <v>5178</v>
      </c>
      <c r="D156" s="14">
        <v>5566</v>
      </c>
      <c r="E156" s="14"/>
      <c r="F156" s="14"/>
      <c r="G156" s="14"/>
      <c r="H156" s="15">
        <v>68.804760000000002</v>
      </c>
      <c r="I156" s="15">
        <v>68.804760000000002</v>
      </c>
      <c r="J156" s="1"/>
      <c r="K156" s="15">
        <v>18</v>
      </c>
      <c r="L156" s="16">
        <v>17.20119</v>
      </c>
      <c r="M156" s="17" t="s">
        <v>63</v>
      </c>
      <c r="N156" s="17" t="s">
        <v>92</v>
      </c>
      <c r="O156" s="17" t="s">
        <v>27</v>
      </c>
      <c r="P156" s="17"/>
    </row>
    <row r="157" spans="1:16" x14ac:dyDescent="0.2">
      <c r="J157" s="1"/>
    </row>
    <row r="158" spans="1:16" x14ac:dyDescent="0.2">
      <c r="A158" s="2" t="s">
        <v>93</v>
      </c>
      <c r="B158" s="2"/>
      <c r="C158" s="2"/>
      <c r="D158" s="2"/>
      <c r="E158" s="2"/>
      <c r="F158" s="2"/>
      <c r="G158" s="2"/>
      <c r="H158" s="18">
        <f>SUM(H154:H157)</f>
        <v>160.86076</v>
      </c>
      <c r="I158" s="18">
        <f t="shared" ref="I158:L158" si="18">SUM(I154:I157)</f>
        <v>68.804760000000002</v>
      </c>
      <c r="J158" s="18">
        <f t="shared" si="18"/>
        <v>0</v>
      </c>
      <c r="K158" s="18">
        <f t="shared" si="18"/>
        <v>18</v>
      </c>
      <c r="L158" s="18">
        <f t="shared" si="18"/>
        <v>17.20119</v>
      </c>
      <c r="M158" s="19"/>
      <c r="N158" s="19"/>
      <c r="O158" s="19"/>
      <c r="P158" s="19"/>
    </row>
    <row r="160" spans="1:16" x14ac:dyDescent="0.2">
      <c r="A160" s="3" t="s">
        <v>94</v>
      </c>
      <c r="B160" s="3"/>
      <c r="C160" s="3"/>
      <c r="D160" s="3"/>
      <c r="E160" s="3"/>
      <c r="F160" s="3"/>
      <c r="G160" s="3"/>
      <c r="H160" s="4">
        <f>SUM(H158,H153,H149,H144,H140,H136,H131,H98,H94,H88,H83,H79,H75)</f>
        <v>40649.517789999998</v>
      </c>
      <c r="I160" s="4">
        <f t="shared" ref="I160:L160" si="19">SUM(I158,I153,I149,I144,I140,I136,I131,I98,I94,I88,I83,I79,I75)</f>
        <v>43328.433669999991</v>
      </c>
      <c r="J160" s="4">
        <f t="shared" si="19"/>
        <v>48729</v>
      </c>
      <c r="K160" s="4">
        <f t="shared" si="19"/>
        <v>54957</v>
      </c>
      <c r="L160" s="4">
        <f t="shared" si="19"/>
        <v>21402.689299999998</v>
      </c>
      <c r="M160" s="5"/>
      <c r="N160" s="5"/>
      <c r="O160" s="5"/>
      <c r="P160" s="5"/>
    </row>
    <row r="162" spans="1:16" x14ac:dyDescent="0.2">
      <c r="A162" s="3" t="s">
        <v>95</v>
      </c>
      <c r="B162" s="3"/>
      <c r="C162" s="3"/>
      <c r="D162" s="3"/>
      <c r="E162" s="3"/>
      <c r="F162" s="3"/>
      <c r="G162" s="3"/>
      <c r="H162" s="4">
        <f>H39-H160</f>
        <v>-35414.872519999997</v>
      </c>
      <c r="I162" s="4">
        <f t="shared" ref="I162:L162" si="20">I39-I160</f>
        <v>-34081.99044999999</v>
      </c>
      <c r="J162" s="4">
        <f t="shared" si="20"/>
        <v>-45048</v>
      </c>
      <c r="K162" s="4">
        <f t="shared" si="20"/>
        <v>-51236</v>
      </c>
      <c r="L162" s="4">
        <f t="shared" si="20"/>
        <v>-18958.141599999999</v>
      </c>
      <c r="M162" s="5"/>
      <c r="N162" s="5"/>
      <c r="O162" s="5"/>
      <c r="P162" s="5"/>
    </row>
    <row r="164" spans="1:16" x14ac:dyDescent="0.2">
      <c r="B164" s="11" t="s">
        <v>100</v>
      </c>
    </row>
    <row r="166" spans="1:16" x14ac:dyDescent="0.2">
      <c r="B166" s="11" t="s">
        <v>96</v>
      </c>
      <c r="L166" s="12" t="s">
        <v>97</v>
      </c>
    </row>
    <row r="169" spans="1:16" x14ac:dyDescent="0.2">
      <c r="B169" s="11" t="s">
        <v>98</v>
      </c>
      <c r="L169" s="12" t="s">
        <v>99</v>
      </c>
    </row>
  </sheetData>
  <pageMargins left="0.19685039369791668" right="0.19685039369791668" top="0.19685039369791668" bottom="0.39370078739583336" header="0.19685039369791668" footer="0.19685039369791668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8</vt:lpstr>
      <vt:lpstr>'ORJ 8'!Názvy_tisku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2025-07-16T10:31:29Z</dcterms:created>
  <dcterms:modified xsi:type="dcterms:W3CDTF">2025-10-02T12:09:40Z</dcterms:modified>
</cp:coreProperties>
</file>